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DieseArbeitsmappe"/>
  <mc:AlternateContent xmlns:mc="http://schemas.openxmlformats.org/markup-compatibility/2006">
    <mc:Choice Requires="x15">
      <x15ac:absPath xmlns:x15ac="http://schemas.microsoft.com/office/spreadsheetml/2010/11/ac" url="C:\Users\SH\Documents\Kurse\YouTube\z_Excel Files\"/>
    </mc:Choice>
  </mc:AlternateContent>
  <xr:revisionPtr revIDLastSave="0" documentId="13_ncr:1_{5FE5FB23-3FEE-40F1-9E0E-28DD29CEFE06}" xr6:coauthVersionLast="40" xr6:coauthVersionMax="40" xr10:uidLastSave="{00000000-0000-0000-0000-000000000000}"/>
  <workbookProtection workbookAlgorithmName="SHA-512" workbookHashValue="v4aoUC476HEKLibYyGWnKFq1M+HOCeoAcA8c35asACV5Dc5NseahTcTCczH0KvFOC01cRJdTaOfXXkZdE0Y+uA==" workbookSaltValue="gOSecp1wu+rw1y887DWBOw==" workbookSpinCount="100000" lockStructure="1"/>
  <bookViews>
    <workbookView xWindow="0" yWindow="0" windowWidth="28800" windowHeight="12210" xr2:uid="{19CDE57C-0275-4FEC-9C39-E62A0E2CE2D0}"/>
  </bookViews>
  <sheets>
    <sheet name="Steuerung" sheetId="3" r:id="rId1"/>
    <sheet name="1. Halbjahr" sheetId="1" r:id="rId2"/>
    <sheet name="2. Halbjahr" sheetId="2" r:id="rId3"/>
  </sheets>
  <definedNames>
    <definedName name="Erstellt_von" comment="Sebastian Holzborn &gt; HolzbornConsulting.de">"HolzbornConsulting.de"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4" i="3" l="1"/>
  <c r="D24" i="3" s="1"/>
  <c r="A54" i="3"/>
  <c r="D54" i="3" s="1"/>
  <c r="A25" i="3"/>
  <c r="D25" i="3" s="1"/>
  <c r="A97" i="3" l="1"/>
  <c r="D97" i="3" s="1"/>
  <c r="A96" i="3"/>
  <c r="D96" i="3" s="1"/>
  <c r="A95" i="3"/>
  <c r="D95" i="3" s="1"/>
  <c r="A94" i="3"/>
  <c r="D94" i="3" s="1"/>
  <c r="A93" i="3"/>
  <c r="D93" i="3" s="1"/>
  <c r="A92" i="3"/>
  <c r="D92" i="3" s="1"/>
  <c r="A91" i="3"/>
  <c r="D91" i="3" s="1"/>
  <c r="A90" i="3"/>
  <c r="D90" i="3" s="1"/>
  <c r="A89" i="3"/>
  <c r="D89" i="3" s="1"/>
  <c r="A88" i="3"/>
  <c r="D88" i="3" s="1"/>
  <c r="A87" i="3"/>
  <c r="D87" i="3" s="1"/>
  <c r="A86" i="3"/>
  <c r="D86" i="3" s="1"/>
  <c r="A85" i="3"/>
  <c r="D85" i="3" s="1"/>
  <c r="A84" i="3"/>
  <c r="D84" i="3" s="1"/>
  <c r="A83" i="3"/>
  <c r="D83" i="3" s="1"/>
  <c r="A82" i="3"/>
  <c r="D82" i="3" s="1"/>
  <c r="A81" i="3"/>
  <c r="D81" i="3" s="1"/>
  <c r="A80" i="3"/>
  <c r="D80" i="3" s="1"/>
  <c r="A79" i="3"/>
  <c r="D79" i="3" s="1"/>
  <c r="A78" i="3"/>
  <c r="D78" i="3" s="1"/>
  <c r="A77" i="3"/>
  <c r="D77" i="3" s="1"/>
  <c r="A76" i="3"/>
  <c r="D76" i="3" s="1"/>
  <c r="A75" i="3"/>
  <c r="D75" i="3" s="1"/>
  <c r="A74" i="3"/>
  <c r="D74" i="3" s="1"/>
  <c r="A73" i="3"/>
  <c r="D73" i="3" s="1"/>
  <c r="A72" i="3"/>
  <c r="D72" i="3" s="1"/>
  <c r="A71" i="3"/>
  <c r="D71" i="3" s="1"/>
  <c r="A70" i="3"/>
  <c r="D70" i="3" s="1"/>
  <c r="A69" i="3"/>
  <c r="D69" i="3" s="1"/>
  <c r="A68" i="3"/>
  <c r="D68" i="3" s="1"/>
  <c r="A67" i="3"/>
  <c r="D67" i="3" s="1"/>
  <c r="A66" i="3"/>
  <c r="D66" i="3" s="1"/>
  <c r="A65" i="3"/>
  <c r="A62" i="3"/>
  <c r="D62" i="3" s="1"/>
  <c r="A61" i="3"/>
  <c r="D61" i="3" s="1"/>
  <c r="A60" i="3"/>
  <c r="D60" i="3" s="1"/>
  <c r="A59" i="3"/>
  <c r="D59" i="3" s="1"/>
  <c r="A58" i="3"/>
  <c r="D58" i="3" s="1"/>
  <c r="A57" i="3"/>
  <c r="D57" i="3" s="1"/>
  <c r="A56" i="3"/>
  <c r="D56" i="3" s="1"/>
  <c r="A38" i="3"/>
  <c r="D38" i="3" s="1"/>
  <c r="A37" i="3"/>
  <c r="D37" i="3" s="1"/>
  <c r="A36" i="3"/>
  <c r="D36" i="3" s="1"/>
  <c r="A35" i="3"/>
  <c r="D35" i="3" s="1"/>
  <c r="A34" i="3"/>
  <c r="D34" i="3" s="1"/>
  <c r="A33" i="3"/>
  <c r="D33" i="3" s="1"/>
  <c r="A32" i="3"/>
  <c r="D32" i="3" s="1"/>
  <c r="A31" i="3"/>
  <c r="D31" i="3" s="1"/>
  <c r="A30" i="3"/>
  <c r="D30" i="3" s="1"/>
  <c r="A29" i="3"/>
  <c r="D29" i="3" s="1"/>
  <c r="A28" i="3"/>
  <c r="D28" i="3" s="1"/>
  <c r="A27" i="3"/>
  <c r="D27" i="3" s="1"/>
  <c r="A26" i="3"/>
  <c r="D26" i="3" s="1"/>
  <c r="A53" i="3"/>
  <c r="D53" i="3" s="1"/>
  <c r="A11" i="3"/>
  <c r="A13" i="3"/>
  <c r="A12" i="3" s="1"/>
  <c r="A48" i="3"/>
  <c r="D48" i="3" s="1"/>
  <c r="A47" i="3"/>
  <c r="D47" i="3" s="1"/>
  <c r="A41" i="3"/>
  <c r="D41" i="3" s="1"/>
  <c r="A46" i="3"/>
  <c r="D46" i="3" s="1"/>
  <c r="AO36" i="2"/>
  <c r="AG36" i="2"/>
  <c r="Y36" i="2"/>
  <c r="Q36" i="2"/>
  <c r="I36" i="2"/>
  <c r="A36" i="2"/>
  <c r="AG36" i="1"/>
  <c r="Y36" i="1"/>
  <c r="Q36" i="1"/>
  <c r="I36" i="1"/>
  <c r="A36" i="1"/>
  <c r="AO36" i="1"/>
  <c r="D65" i="3" l="1"/>
  <c r="A16" i="3"/>
  <c r="A42" i="3"/>
  <c r="D42" i="3" s="1"/>
  <c r="A50" i="3"/>
  <c r="D50" i="3" s="1"/>
  <c r="A52" i="3"/>
  <c r="D52" i="3" s="1"/>
  <c r="A51" i="3"/>
  <c r="D51" i="3" s="1"/>
  <c r="A49" i="3"/>
  <c r="D49" i="3" s="1"/>
  <c r="D13" i="3"/>
  <c r="A22" i="3"/>
  <c r="A21" i="3"/>
  <c r="D21" i="3" s="1"/>
  <c r="A20" i="3"/>
  <c r="D20" i="3" s="1"/>
  <c r="A15" i="3"/>
  <c r="D15" i="3" s="1"/>
  <c r="D11" i="3"/>
  <c r="A45" i="3" l="1"/>
  <c r="A14" i="3"/>
  <c r="A17" i="3"/>
  <c r="D17" i="3" s="1"/>
  <c r="D16" i="3"/>
  <c r="A18" i="3"/>
  <c r="D18" i="3" s="1"/>
  <c r="A19" i="3"/>
  <c r="D19" i="3" s="1"/>
  <c r="A23" i="3"/>
  <c r="D22" i="3"/>
  <c r="D12" i="3"/>
  <c r="AO2" i="2"/>
  <c r="AG2" i="2"/>
  <c r="Y2" i="2"/>
  <c r="Q2" i="2"/>
  <c r="I2" i="2"/>
  <c r="A2" i="2"/>
  <c r="A1" i="2"/>
  <c r="A4" i="1"/>
  <c r="AO2" i="1"/>
  <c r="AG2" i="1"/>
  <c r="Y2" i="1"/>
  <c r="Q2" i="1"/>
  <c r="I2" i="1"/>
  <c r="A2" i="1"/>
  <c r="D23" i="3" l="1"/>
  <c r="A55" i="3"/>
  <c r="D55" i="3" s="1"/>
  <c r="F4" i="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I4" i="1" s="1"/>
  <c r="I5" i="1" s="1"/>
  <c r="I6" i="1" s="1"/>
  <c r="I7" i="1" s="1"/>
  <c r="I8" i="1" s="1"/>
  <c r="I9" i="1" s="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J31" i="1" s="1"/>
  <c r="O31" i="1" s="1"/>
  <c r="G4" i="1"/>
  <c r="D14" i="3"/>
  <c r="D45" i="3"/>
  <c r="A44" i="3"/>
  <c r="D44" i="3" s="1"/>
  <c r="A43" i="3"/>
  <c r="B4" i="1"/>
  <c r="J10" i="1" l="1"/>
  <c r="O10" i="1" s="1"/>
  <c r="J23" i="1"/>
  <c r="O23" i="1" s="1"/>
  <c r="B13" i="1"/>
  <c r="G13" i="1" s="1"/>
  <c r="J4" i="1"/>
  <c r="O4" i="1" s="1"/>
  <c r="J26" i="1"/>
  <c r="O26" i="1" s="1"/>
  <c r="J13" i="1"/>
  <c r="O13" i="1" s="1"/>
  <c r="B24" i="1"/>
  <c r="G24" i="1" s="1"/>
  <c r="J20" i="1"/>
  <c r="O20" i="1" s="1"/>
  <c r="N17" i="1"/>
  <c r="B18" i="1"/>
  <c r="G18" i="1" s="1"/>
  <c r="J18" i="1"/>
  <c r="O18" i="1" s="1"/>
  <c r="J7" i="1"/>
  <c r="O7" i="1" s="1"/>
  <c r="J17" i="1"/>
  <c r="O17" i="1" s="1"/>
  <c r="B7" i="1"/>
  <c r="G7" i="1" s="1"/>
  <c r="B10" i="1"/>
  <c r="G10" i="1" s="1"/>
  <c r="J11" i="1"/>
  <c r="O11" i="1" s="1"/>
  <c r="B11" i="1"/>
  <c r="G11" i="1" s="1"/>
  <c r="J28" i="1"/>
  <c r="O28" i="1" s="1"/>
  <c r="J12" i="1"/>
  <c r="O12" i="1" s="1"/>
  <c r="J25" i="1"/>
  <c r="O25" i="1" s="1"/>
  <c r="B29" i="1"/>
  <c r="G29" i="1" s="1"/>
  <c r="B26" i="1"/>
  <c r="G26" i="1" s="1"/>
  <c r="B8" i="1"/>
  <c r="G8" i="1" s="1"/>
  <c r="B27" i="1"/>
  <c r="G27" i="1" s="1"/>
  <c r="I32" i="1"/>
  <c r="J32" i="1" s="1"/>
  <c r="O32" i="1" s="1"/>
  <c r="Q4" i="1"/>
  <c r="B25" i="1"/>
  <c r="G25" i="1" s="1"/>
  <c r="B32" i="1"/>
  <c r="G32" i="1" s="1"/>
  <c r="B16" i="1"/>
  <c r="G16" i="1" s="1"/>
  <c r="B5" i="1"/>
  <c r="G5" i="1" s="1"/>
  <c r="J24" i="1"/>
  <c r="O24" i="1" s="1"/>
  <c r="J8" i="1"/>
  <c r="O8" i="1" s="1"/>
  <c r="J9" i="1"/>
  <c r="O9" i="1" s="1"/>
  <c r="J29" i="1"/>
  <c r="O29" i="1" s="1"/>
  <c r="J15" i="1"/>
  <c r="O15" i="1" s="1"/>
  <c r="J30" i="1"/>
  <c r="O30" i="1" s="1"/>
  <c r="J22" i="1"/>
  <c r="O22" i="1" s="1"/>
  <c r="J14" i="1"/>
  <c r="O14" i="1" s="1"/>
  <c r="J6" i="1"/>
  <c r="O6" i="1" s="1"/>
  <c r="J27" i="1"/>
  <c r="O27" i="1" s="1"/>
  <c r="J19" i="1"/>
  <c r="O19" i="1" s="1"/>
  <c r="J5" i="1"/>
  <c r="O5" i="1" s="1"/>
  <c r="B33" i="1"/>
  <c r="G33" i="1" s="1"/>
  <c r="B17" i="1"/>
  <c r="G17" i="1" s="1"/>
  <c r="B9" i="1"/>
  <c r="G9" i="1" s="1"/>
  <c r="B28" i="1"/>
  <c r="G28" i="1" s="1"/>
  <c r="B20" i="1"/>
  <c r="G20" i="1" s="1"/>
  <c r="B12" i="1"/>
  <c r="G12" i="1" s="1"/>
  <c r="B31" i="1"/>
  <c r="G31" i="1" s="1"/>
  <c r="B15" i="1"/>
  <c r="G15" i="1" s="1"/>
  <c r="B21" i="1"/>
  <c r="G21" i="1" s="1"/>
  <c r="J16" i="1"/>
  <c r="O16" i="1" s="1"/>
  <c r="J21" i="1"/>
  <c r="O21" i="1" s="1"/>
  <c r="B34" i="1"/>
  <c r="G34" i="1" s="1"/>
  <c r="B23" i="1"/>
  <c r="G23" i="1" s="1"/>
  <c r="F9" i="1"/>
  <c r="B30" i="1"/>
  <c r="G30" i="1" s="1"/>
  <c r="B22" i="1"/>
  <c r="G22" i="1" s="1"/>
  <c r="B14" i="1"/>
  <c r="G14" i="1" s="1"/>
  <c r="B6" i="1"/>
  <c r="G6" i="1" s="1"/>
  <c r="B19" i="1"/>
  <c r="G19" i="1" s="1"/>
  <c r="F33" i="1"/>
  <c r="F25" i="1"/>
  <c r="F17" i="1"/>
  <c r="F11" i="1"/>
  <c r="F7" i="1"/>
  <c r="F30" i="1"/>
  <c r="F26" i="1"/>
  <c r="F22" i="1"/>
  <c r="F18" i="1"/>
  <c r="F14" i="1"/>
  <c r="F10" i="1"/>
  <c r="F6" i="1"/>
  <c r="F27" i="1"/>
  <c r="F19" i="1"/>
  <c r="F5" i="1"/>
  <c r="F34" i="1"/>
  <c r="F29" i="1"/>
  <c r="F23" i="1"/>
  <c r="F13" i="1"/>
  <c r="F32" i="1"/>
  <c r="F28" i="1"/>
  <c r="F24" i="1"/>
  <c r="F20" i="1"/>
  <c r="F16" i="1"/>
  <c r="F12" i="1"/>
  <c r="F8" i="1"/>
  <c r="F31" i="1"/>
  <c r="F21" i="1"/>
  <c r="F15" i="1"/>
  <c r="D43" i="3"/>
  <c r="V4" i="1"/>
  <c r="N31" i="1"/>
  <c r="N32" i="1"/>
  <c r="N30" i="1"/>
  <c r="N26" i="1"/>
  <c r="N22" i="1"/>
  <c r="N18" i="1"/>
  <c r="N14" i="1"/>
  <c r="N10" i="1"/>
  <c r="N6" i="1"/>
  <c r="N7" i="1"/>
  <c r="N11" i="1"/>
  <c r="N27" i="1"/>
  <c r="N23" i="1"/>
  <c r="N19" i="1"/>
  <c r="N15" i="1"/>
  <c r="N28" i="1"/>
  <c r="N24" i="1"/>
  <c r="N20" i="1"/>
  <c r="N16" i="1"/>
  <c r="N12" i="1"/>
  <c r="N8" i="1"/>
  <c r="N4" i="1"/>
  <c r="N13" i="1"/>
  <c r="N9" i="1"/>
  <c r="N29" i="1"/>
  <c r="N25" i="1"/>
  <c r="N21" i="1"/>
  <c r="N5" i="1"/>
  <c r="R4" i="1" l="1"/>
  <c r="W4" i="1" s="1"/>
  <c r="Q5" i="1"/>
  <c r="Q6" i="1" l="1"/>
  <c r="R5" i="1"/>
  <c r="W5" i="1" s="1"/>
  <c r="V5" i="1"/>
  <c r="Q7" i="1" l="1"/>
  <c r="R6" i="1"/>
  <c r="W6" i="1" s="1"/>
  <c r="V6" i="1"/>
  <c r="Q8" i="1" l="1"/>
  <c r="R7" i="1"/>
  <c r="W7" i="1" s="1"/>
  <c r="V7" i="1"/>
  <c r="Q9" i="1" l="1"/>
  <c r="R8" i="1"/>
  <c r="W8" i="1" s="1"/>
  <c r="V8" i="1"/>
  <c r="Q10" i="1" l="1"/>
  <c r="R9" i="1"/>
  <c r="W9" i="1" s="1"/>
  <c r="V9" i="1"/>
  <c r="Q11" i="1" l="1"/>
  <c r="R10" i="1"/>
  <c r="W10" i="1" s="1"/>
  <c r="V10" i="1"/>
  <c r="Q12" i="1" l="1"/>
  <c r="R11" i="1"/>
  <c r="W11" i="1" s="1"/>
  <c r="V11" i="1"/>
  <c r="Q13" i="1" l="1"/>
  <c r="R12" i="1"/>
  <c r="W12" i="1" s="1"/>
  <c r="V12" i="1"/>
  <c r="Q14" i="1" l="1"/>
  <c r="R13" i="1"/>
  <c r="W13" i="1" s="1"/>
  <c r="V13" i="1"/>
  <c r="Q15" i="1" l="1"/>
  <c r="R14" i="1"/>
  <c r="W14" i="1" s="1"/>
  <c r="V14" i="1"/>
  <c r="Q16" i="1" l="1"/>
  <c r="R15" i="1"/>
  <c r="W15" i="1" s="1"/>
  <c r="V15" i="1"/>
  <c r="Q17" i="1" l="1"/>
  <c r="R16" i="1"/>
  <c r="W16" i="1" s="1"/>
  <c r="V16" i="1"/>
  <c r="Q18" i="1" l="1"/>
  <c r="R17" i="1"/>
  <c r="W17" i="1" s="1"/>
  <c r="V17" i="1"/>
  <c r="Q19" i="1" l="1"/>
  <c r="R18" i="1"/>
  <c r="W18" i="1" s="1"/>
  <c r="V18" i="1"/>
  <c r="Q20" i="1" l="1"/>
  <c r="R19" i="1"/>
  <c r="W19" i="1" s="1"/>
  <c r="V19" i="1"/>
  <c r="Q21" i="1" l="1"/>
  <c r="R20" i="1"/>
  <c r="W20" i="1" s="1"/>
  <c r="V20" i="1"/>
  <c r="Q22" i="1" l="1"/>
  <c r="R21" i="1"/>
  <c r="W21" i="1" s="1"/>
  <c r="V21" i="1"/>
  <c r="Q23" i="1" l="1"/>
  <c r="R22" i="1"/>
  <c r="W22" i="1" s="1"/>
  <c r="V22" i="1"/>
  <c r="Q24" i="1" l="1"/>
  <c r="R23" i="1"/>
  <c r="W23" i="1" s="1"/>
  <c r="V23" i="1"/>
  <c r="Q25" i="1" l="1"/>
  <c r="R24" i="1"/>
  <c r="W24" i="1" s="1"/>
  <c r="V24" i="1"/>
  <c r="Q26" i="1" l="1"/>
  <c r="R25" i="1"/>
  <c r="W25" i="1" s="1"/>
  <c r="V25" i="1"/>
  <c r="Q27" i="1" l="1"/>
  <c r="R26" i="1"/>
  <c r="W26" i="1" s="1"/>
  <c r="V26" i="1"/>
  <c r="Q28" i="1" l="1"/>
  <c r="R27" i="1"/>
  <c r="W27" i="1" s="1"/>
  <c r="V27" i="1"/>
  <c r="Q29" i="1" l="1"/>
  <c r="R28" i="1"/>
  <c r="W28" i="1" s="1"/>
  <c r="V28" i="1"/>
  <c r="Q30" i="1" l="1"/>
  <c r="R29" i="1"/>
  <c r="W29" i="1" s="1"/>
  <c r="V29" i="1"/>
  <c r="Q31" i="1" l="1"/>
  <c r="R30" i="1"/>
  <c r="W30" i="1" s="1"/>
  <c r="V30" i="1"/>
  <c r="Q32" i="1" l="1"/>
  <c r="R31" i="1"/>
  <c r="W31" i="1" s="1"/>
  <c r="V31" i="1"/>
  <c r="Q33" i="1" l="1"/>
  <c r="R32" i="1"/>
  <c r="W32" i="1" s="1"/>
  <c r="V32" i="1"/>
  <c r="Q34" i="1" l="1"/>
  <c r="R33" i="1"/>
  <c r="W33" i="1" s="1"/>
  <c r="V33" i="1"/>
  <c r="Y4" i="1" l="1"/>
  <c r="R34" i="1"/>
  <c r="W34" i="1" s="1"/>
  <c r="V34" i="1"/>
  <c r="Y5" i="1" l="1"/>
  <c r="Z4" i="1"/>
  <c r="AE4" i="1" s="1"/>
  <c r="AD4" i="1"/>
  <c r="Y6" i="1" l="1"/>
  <c r="Z5" i="1"/>
  <c r="AE5" i="1" s="1"/>
  <c r="AD5" i="1"/>
  <c r="Y7" i="1" l="1"/>
  <c r="Z6" i="1"/>
  <c r="AE6" i="1" s="1"/>
  <c r="AD6" i="1"/>
  <c r="Y8" i="1" l="1"/>
  <c r="Z7" i="1"/>
  <c r="AE7" i="1" s="1"/>
  <c r="AD7" i="1"/>
  <c r="Y9" i="1" l="1"/>
  <c r="Z8" i="1"/>
  <c r="AE8" i="1" s="1"/>
  <c r="AD8" i="1"/>
  <c r="Y10" i="1" l="1"/>
  <c r="Z9" i="1"/>
  <c r="AE9" i="1" s="1"/>
  <c r="AD9" i="1"/>
  <c r="Y11" i="1" l="1"/>
  <c r="Z10" i="1"/>
  <c r="AE10" i="1" s="1"/>
  <c r="AD10" i="1"/>
  <c r="Y12" i="1" l="1"/>
  <c r="Z11" i="1"/>
  <c r="AE11" i="1" s="1"/>
  <c r="AD11" i="1"/>
  <c r="Y13" i="1" l="1"/>
  <c r="Z12" i="1"/>
  <c r="AE12" i="1" s="1"/>
  <c r="AD12" i="1"/>
  <c r="Y14" i="1" l="1"/>
  <c r="Z13" i="1"/>
  <c r="AE13" i="1" s="1"/>
  <c r="AD13" i="1"/>
  <c r="Y15" i="1" l="1"/>
  <c r="Z14" i="1"/>
  <c r="AE14" i="1" s="1"/>
  <c r="AD14" i="1"/>
  <c r="Y16" i="1" l="1"/>
  <c r="Z15" i="1"/>
  <c r="AE15" i="1" s="1"/>
  <c r="AD15" i="1"/>
  <c r="Y17" i="1" l="1"/>
  <c r="Z16" i="1"/>
  <c r="AE16" i="1" s="1"/>
  <c r="AD16" i="1"/>
  <c r="Y18" i="1" l="1"/>
  <c r="Z17" i="1"/>
  <c r="AE17" i="1" s="1"/>
  <c r="AD17" i="1"/>
  <c r="Y19" i="1" l="1"/>
  <c r="Z18" i="1"/>
  <c r="AE18" i="1" s="1"/>
  <c r="AD18" i="1"/>
  <c r="Y20" i="1" l="1"/>
  <c r="Z19" i="1"/>
  <c r="AE19" i="1" s="1"/>
  <c r="AD19" i="1"/>
  <c r="Y21" i="1" l="1"/>
  <c r="Z20" i="1"/>
  <c r="AE20" i="1" s="1"/>
  <c r="AD20" i="1"/>
  <c r="Y22" i="1" l="1"/>
  <c r="Z21" i="1"/>
  <c r="AE21" i="1" s="1"/>
  <c r="AD21" i="1"/>
  <c r="Y23" i="1" l="1"/>
  <c r="Z22" i="1"/>
  <c r="AE22" i="1" s="1"/>
  <c r="AD22" i="1"/>
  <c r="Y24" i="1" l="1"/>
  <c r="Z23" i="1"/>
  <c r="AE23" i="1" s="1"/>
  <c r="AD23" i="1"/>
  <c r="Y25" i="1" l="1"/>
  <c r="Z24" i="1"/>
  <c r="AE24" i="1" s="1"/>
  <c r="AD24" i="1"/>
  <c r="Y26" i="1" l="1"/>
  <c r="Z25" i="1"/>
  <c r="AE25" i="1" s="1"/>
  <c r="AD25" i="1"/>
  <c r="Y27" i="1" l="1"/>
  <c r="Z26" i="1"/>
  <c r="AE26" i="1" s="1"/>
  <c r="AD26" i="1"/>
  <c r="Y28" i="1" l="1"/>
  <c r="Z27" i="1"/>
  <c r="AE27" i="1" s="1"/>
  <c r="AD27" i="1"/>
  <c r="Y29" i="1" l="1"/>
  <c r="Z28" i="1"/>
  <c r="AE28" i="1" s="1"/>
  <c r="AD28" i="1"/>
  <c r="Y30" i="1" l="1"/>
  <c r="Z29" i="1"/>
  <c r="AE29" i="1" s="1"/>
  <c r="AD29" i="1"/>
  <c r="Y31" i="1" l="1"/>
  <c r="Z30" i="1"/>
  <c r="AE30" i="1" s="1"/>
  <c r="AD30" i="1"/>
  <c r="Y32" i="1" l="1"/>
  <c r="Z31" i="1"/>
  <c r="AE31" i="1" s="1"/>
  <c r="AD31" i="1"/>
  <c r="Y33" i="1" l="1"/>
  <c r="Z32" i="1"/>
  <c r="AE32" i="1" s="1"/>
  <c r="AD32" i="1"/>
  <c r="AG4" i="1" l="1"/>
  <c r="Z33" i="1"/>
  <c r="AE33" i="1" s="1"/>
  <c r="AD33" i="1"/>
  <c r="AG5" i="1" l="1"/>
  <c r="AL4" i="1"/>
  <c r="AH4" i="1"/>
  <c r="AM4" i="1" s="1"/>
  <c r="AG6" i="1" l="1"/>
  <c r="AH5" i="1"/>
  <c r="AM5" i="1" s="1"/>
  <c r="AL5" i="1"/>
  <c r="AG7" i="1" l="1"/>
  <c r="AH6" i="1"/>
  <c r="AM6" i="1" s="1"/>
  <c r="AL6" i="1"/>
  <c r="AG8" i="1" l="1"/>
  <c r="AH7" i="1"/>
  <c r="AM7" i="1" s="1"/>
  <c r="AL7" i="1"/>
  <c r="AG9" i="1" l="1"/>
  <c r="AH8" i="1"/>
  <c r="AM8" i="1" s="1"/>
  <c r="AL8" i="1"/>
  <c r="AG10" i="1" l="1"/>
  <c r="AH9" i="1"/>
  <c r="AM9" i="1" s="1"/>
  <c r="AL9" i="1"/>
  <c r="AG11" i="1" l="1"/>
  <c r="AH10" i="1"/>
  <c r="AM10" i="1" s="1"/>
  <c r="AL10" i="1"/>
  <c r="AG12" i="1" l="1"/>
  <c r="AH11" i="1"/>
  <c r="AM11" i="1" s="1"/>
  <c r="AL11" i="1"/>
  <c r="AG13" i="1" l="1"/>
  <c r="AH12" i="1"/>
  <c r="AM12" i="1" s="1"/>
  <c r="AL12" i="1"/>
  <c r="AG14" i="1" l="1"/>
  <c r="AH13" i="1"/>
  <c r="AM13" i="1" s="1"/>
  <c r="AL13" i="1"/>
  <c r="AG15" i="1" l="1"/>
  <c r="AH14" i="1"/>
  <c r="AM14" i="1" s="1"/>
  <c r="AL14" i="1"/>
  <c r="AG16" i="1" l="1"/>
  <c r="AH15" i="1"/>
  <c r="AM15" i="1" s="1"/>
  <c r="AL15" i="1"/>
  <c r="AG17" i="1" l="1"/>
  <c r="AH16" i="1"/>
  <c r="AM16" i="1" s="1"/>
  <c r="AL16" i="1"/>
  <c r="AG18" i="1" l="1"/>
  <c r="AH17" i="1"/>
  <c r="AM17" i="1" s="1"/>
  <c r="AL17" i="1"/>
  <c r="AG19" i="1" l="1"/>
  <c r="AH18" i="1"/>
  <c r="AM18" i="1" s="1"/>
  <c r="AL18" i="1"/>
  <c r="AG20" i="1" l="1"/>
  <c r="AH19" i="1"/>
  <c r="AM19" i="1" s="1"/>
  <c r="AL19" i="1"/>
  <c r="AG21" i="1" l="1"/>
  <c r="AH20" i="1"/>
  <c r="AM20" i="1" s="1"/>
  <c r="AL20" i="1"/>
  <c r="AG22" i="1" l="1"/>
  <c r="AH21" i="1"/>
  <c r="AM21" i="1" s="1"/>
  <c r="AL21" i="1"/>
  <c r="AG23" i="1" l="1"/>
  <c r="AH22" i="1"/>
  <c r="AM22" i="1" s="1"/>
  <c r="AL22" i="1"/>
  <c r="AG24" i="1" l="1"/>
  <c r="AH23" i="1"/>
  <c r="AM23" i="1" s="1"/>
  <c r="AL23" i="1"/>
  <c r="AG25" i="1" l="1"/>
  <c r="AH24" i="1"/>
  <c r="AM24" i="1" s="1"/>
  <c r="AL24" i="1"/>
  <c r="AG26" i="1" l="1"/>
  <c r="AH25" i="1"/>
  <c r="AM25" i="1" s="1"/>
  <c r="AL25" i="1"/>
  <c r="AG27" i="1" l="1"/>
  <c r="AH26" i="1"/>
  <c r="AM26" i="1" s="1"/>
  <c r="AL26" i="1"/>
  <c r="AG28" i="1" l="1"/>
  <c r="AH27" i="1"/>
  <c r="AM27" i="1" s="1"/>
  <c r="AL27" i="1"/>
  <c r="AG29" i="1" l="1"/>
  <c r="AH28" i="1"/>
  <c r="AM28" i="1" s="1"/>
  <c r="AL28" i="1"/>
  <c r="AG30" i="1" l="1"/>
  <c r="AH29" i="1"/>
  <c r="AM29" i="1" s="1"/>
  <c r="AL29" i="1"/>
  <c r="AG31" i="1" l="1"/>
  <c r="AH30" i="1"/>
  <c r="AM30" i="1" s="1"/>
  <c r="AL30" i="1"/>
  <c r="AG32" i="1" l="1"/>
  <c r="AH31" i="1"/>
  <c r="AM31" i="1" s="1"/>
  <c r="AL31" i="1"/>
  <c r="AG33" i="1" l="1"/>
  <c r="AH32" i="1"/>
  <c r="AM32" i="1" s="1"/>
  <c r="AL32" i="1"/>
  <c r="AG34" i="1" l="1"/>
  <c r="AH33" i="1"/>
  <c r="AM33" i="1" s="1"/>
  <c r="AL33" i="1"/>
  <c r="AG35" i="1" l="1"/>
  <c r="AO4" i="1"/>
  <c r="AH34" i="1"/>
  <c r="AM34" i="1" s="1"/>
  <c r="AL34" i="1"/>
  <c r="AO5" i="1" l="1"/>
  <c r="AP4" i="1"/>
  <c r="AU4" i="1" s="1"/>
  <c r="AT4" i="1"/>
  <c r="AO6" i="1" l="1"/>
  <c r="AP5" i="1"/>
  <c r="AU5" i="1" s="1"/>
  <c r="AT5" i="1"/>
  <c r="AO7" i="1" l="1"/>
  <c r="AP6" i="1"/>
  <c r="AU6" i="1" s="1"/>
  <c r="AT6" i="1"/>
  <c r="AO8" i="1" l="1"/>
  <c r="AP7" i="1"/>
  <c r="AU7" i="1" s="1"/>
  <c r="AT7" i="1"/>
  <c r="AO9" i="1" l="1"/>
  <c r="AP8" i="1"/>
  <c r="AU8" i="1" s="1"/>
  <c r="AT8" i="1"/>
  <c r="AO10" i="1" l="1"/>
  <c r="AP9" i="1"/>
  <c r="AU9" i="1" s="1"/>
  <c r="AT9" i="1"/>
  <c r="AO11" i="1" l="1"/>
  <c r="AP10" i="1"/>
  <c r="AU10" i="1" s="1"/>
  <c r="AT10" i="1"/>
  <c r="AO12" i="1" l="1"/>
  <c r="AP11" i="1"/>
  <c r="AU11" i="1" s="1"/>
  <c r="AT11" i="1"/>
  <c r="AO13" i="1" l="1"/>
  <c r="AP12" i="1"/>
  <c r="AU12" i="1" s="1"/>
  <c r="AT12" i="1"/>
  <c r="AO14" i="1" l="1"/>
  <c r="AP13" i="1"/>
  <c r="AU13" i="1" s="1"/>
  <c r="AT13" i="1"/>
  <c r="AO15" i="1" l="1"/>
  <c r="AP14" i="1"/>
  <c r="AU14" i="1" s="1"/>
  <c r="AT14" i="1"/>
  <c r="AO16" i="1" l="1"/>
  <c r="AP15" i="1"/>
  <c r="AU15" i="1" s="1"/>
  <c r="AT15" i="1"/>
  <c r="AO17" i="1" l="1"/>
  <c r="AP16" i="1"/>
  <c r="AU16" i="1" s="1"/>
  <c r="AT16" i="1"/>
  <c r="AO18" i="1" l="1"/>
  <c r="AP17" i="1"/>
  <c r="AU17" i="1" s="1"/>
  <c r="AT17" i="1"/>
  <c r="AO19" i="1" l="1"/>
  <c r="AP18" i="1"/>
  <c r="AU18" i="1" s="1"/>
  <c r="AT18" i="1"/>
  <c r="AO20" i="1" l="1"/>
  <c r="AP19" i="1"/>
  <c r="AU19" i="1" s="1"/>
  <c r="AT19" i="1"/>
  <c r="AO21" i="1" l="1"/>
  <c r="AP20" i="1"/>
  <c r="AU20" i="1" s="1"/>
  <c r="AT20" i="1"/>
  <c r="AO22" i="1" l="1"/>
  <c r="AP21" i="1"/>
  <c r="AU21" i="1" s="1"/>
  <c r="AT21" i="1"/>
  <c r="AO23" i="1" l="1"/>
  <c r="AP22" i="1"/>
  <c r="AU22" i="1" s="1"/>
  <c r="AT22" i="1"/>
  <c r="AO24" i="1" l="1"/>
  <c r="AP23" i="1"/>
  <c r="AU23" i="1" s="1"/>
  <c r="AT23" i="1"/>
  <c r="AO25" i="1" l="1"/>
  <c r="AP24" i="1"/>
  <c r="AU24" i="1" s="1"/>
  <c r="AT24" i="1"/>
  <c r="AO26" i="1" l="1"/>
  <c r="AP25" i="1"/>
  <c r="AU25" i="1" s="1"/>
  <c r="AT25" i="1"/>
  <c r="AO27" i="1" l="1"/>
  <c r="AP26" i="1"/>
  <c r="AU26" i="1" s="1"/>
  <c r="AT26" i="1"/>
  <c r="AO28" i="1" l="1"/>
  <c r="AP27" i="1"/>
  <c r="AU27" i="1" s="1"/>
  <c r="AT27" i="1"/>
  <c r="AO29" i="1" l="1"/>
  <c r="AP28" i="1"/>
  <c r="AU28" i="1" s="1"/>
  <c r="AT28" i="1"/>
  <c r="AO30" i="1" l="1"/>
  <c r="AP29" i="1"/>
  <c r="AU29" i="1" s="1"/>
  <c r="AT29" i="1"/>
  <c r="AO31" i="1" l="1"/>
  <c r="AP30" i="1"/>
  <c r="AU30" i="1" s="1"/>
  <c r="AT30" i="1"/>
  <c r="AO32" i="1" l="1"/>
  <c r="AP31" i="1"/>
  <c r="AU31" i="1" s="1"/>
  <c r="AT31" i="1"/>
  <c r="AO33" i="1" l="1"/>
  <c r="AP32" i="1"/>
  <c r="AU32" i="1" s="1"/>
  <c r="AT32" i="1"/>
  <c r="A4" i="2" l="1"/>
  <c r="AP33" i="1"/>
  <c r="AU33" i="1" s="1"/>
  <c r="AT33" i="1"/>
  <c r="A5" i="2" l="1"/>
  <c r="B4" i="2"/>
  <c r="G4" i="2" s="1"/>
  <c r="F4" i="2"/>
  <c r="A6" i="2" l="1"/>
  <c r="B5" i="2"/>
  <c r="G5" i="2" s="1"/>
  <c r="F5" i="2"/>
  <c r="A7" i="2" l="1"/>
  <c r="B6" i="2"/>
  <c r="G6" i="2" s="1"/>
  <c r="F6" i="2"/>
  <c r="A8" i="2" l="1"/>
  <c r="B7" i="2"/>
  <c r="G7" i="2" s="1"/>
  <c r="F7" i="2"/>
  <c r="A9" i="2" l="1"/>
  <c r="B8" i="2"/>
  <c r="G8" i="2" s="1"/>
  <c r="F8" i="2"/>
  <c r="A10" i="2" l="1"/>
  <c r="B9" i="2"/>
  <c r="G9" i="2" s="1"/>
  <c r="F9" i="2"/>
  <c r="A11" i="2" l="1"/>
  <c r="B10" i="2"/>
  <c r="G10" i="2" s="1"/>
  <c r="F10" i="2"/>
  <c r="A12" i="2" l="1"/>
  <c r="B11" i="2"/>
  <c r="G11" i="2" s="1"/>
  <c r="F11" i="2"/>
  <c r="A13" i="2" l="1"/>
  <c r="B12" i="2"/>
  <c r="G12" i="2" s="1"/>
  <c r="F12" i="2"/>
  <c r="A14" i="2" l="1"/>
  <c r="B13" i="2"/>
  <c r="G13" i="2" s="1"/>
  <c r="F13" i="2"/>
  <c r="A15" i="2" l="1"/>
  <c r="B14" i="2"/>
  <c r="G14" i="2" s="1"/>
  <c r="F14" i="2"/>
  <c r="A16" i="2" l="1"/>
  <c r="B15" i="2"/>
  <c r="G15" i="2" s="1"/>
  <c r="F15" i="2"/>
  <c r="A17" i="2" l="1"/>
  <c r="B16" i="2"/>
  <c r="G16" i="2" s="1"/>
  <c r="F16" i="2"/>
  <c r="A18" i="2" l="1"/>
  <c r="B17" i="2"/>
  <c r="G17" i="2" s="1"/>
  <c r="F17" i="2"/>
  <c r="A19" i="2" l="1"/>
  <c r="B18" i="2"/>
  <c r="G18" i="2" s="1"/>
  <c r="A20" i="2" l="1"/>
  <c r="B19" i="2"/>
  <c r="G19" i="2" s="1"/>
  <c r="A21" i="2" l="1"/>
  <c r="B20" i="2"/>
  <c r="G20" i="2" s="1"/>
  <c r="A22" i="2" l="1"/>
  <c r="B21" i="2"/>
  <c r="G21" i="2" s="1"/>
  <c r="A23" i="2" l="1"/>
  <c r="B22" i="2"/>
  <c r="G22" i="2" s="1"/>
  <c r="A24" i="2" l="1"/>
  <c r="B23" i="2"/>
  <c r="G23" i="2" s="1"/>
  <c r="A25" i="2" l="1"/>
  <c r="B24" i="2"/>
  <c r="G24" i="2" s="1"/>
  <c r="A26" i="2" l="1"/>
  <c r="B25" i="2"/>
  <c r="G25" i="2" s="1"/>
  <c r="A27" i="2" l="1"/>
  <c r="B26" i="2"/>
  <c r="G26" i="2" s="1"/>
  <c r="A28" i="2" l="1"/>
  <c r="B27" i="2"/>
  <c r="G27" i="2" s="1"/>
  <c r="A29" i="2" l="1"/>
  <c r="B28" i="2"/>
  <c r="G28" i="2" s="1"/>
  <c r="A30" i="2" l="1"/>
  <c r="B29" i="2"/>
  <c r="G29" i="2" s="1"/>
  <c r="A31" i="2" l="1"/>
  <c r="B30" i="2"/>
  <c r="G30" i="2" s="1"/>
  <c r="A32" i="2" l="1"/>
  <c r="B31" i="2"/>
  <c r="G31" i="2" s="1"/>
  <c r="A33" i="2" l="1"/>
  <c r="B32" i="2"/>
  <c r="G32" i="2" s="1"/>
  <c r="A34" i="2" l="1"/>
  <c r="B33" i="2"/>
  <c r="G33" i="2" s="1"/>
  <c r="I4" i="2" l="1"/>
  <c r="B34" i="2"/>
  <c r="G34" i="2" s="1"/>
  <c r="I5" i="2" l="1"/>
  <c r="J4" i="2"/>
  <c r="O4" i="2" s="1"/>
  <c r="N4" i="2"/>
  <c r="I6" i="2" l="1"/>
  <c r="J5" i="2"/>
  <c r="O5" i="2" s="1"/>
  <c r="N5" i="2"/>
  <c r="I7" i="2" l="1"/>
  <c r="J6" i="2"/>
  <c r="O6" i="2" s="1"/>
  <c r="N6" i="2"/>
  <c r="I8" i="2" l="1"/>
  <c r="J7" i="2"/>
  <c r="O7" i="2" s="1"/>
  <c r="N7" i="2"/>
  <c r="I9" i="2" l="1"/>
  <c r="J8" i="2"/>
  <c r="O8" i="2" s="1"/>
  <c r="N8" i="2"/>
  <c r="I10" i="2" l="1"/>
  <c r="J9" i="2"/>
  <c r="O9" i="2" s="1"/>
  <c r="N9" i="2"/>
  <c r="I11" i="2" l="1"/>
  <c r="J10" i="2"/>
  <c r="O10" i="2" s="1"/>
  <c r="N10" i="2"/>
  <c r="I12" i="2" l="1"/>
  <c r="J11" i="2"/>
  <c r="O11" i="2" s="1"/>
  <c r="N11" i="2"/>
  <c r="I13" i="2" l="1"/>
  <c r="J12" i="2"/>
  <c r="O12" i="2" s="1"/>
  <c r="N12" i="2"/>
  <c r="I14" i="2" l="1"/>
  <c r="J13" i="2"/>
  <c r="O13" i="2" s="1"/>
  <c r="N13" i="2"/>
  <c r="I15" i="2" l="1"/>
  <c r="J14" i="2"/>
  <c r="O14" i="2" s="1"/>
  <c r="N14" i="2"/>
  <c r="I16" i="2" l="1"/>
  <c r="J15" i="2"/>
  <c r="O15" i="2" s="1"/>
  <c r="N15" i="2"/>
  <c r="I17" i="2" l="1"/>
  <c r="J16" i="2"/>
  <c r="O16" i="2" s="1"/>
  <c r="N16" i="2"/>
  <c r="I18" i="2" l="1"/>
  <c r="J17" i="2"/>
  <c r="O17" i="2" s="1"/>
  <c r="N17" i="2"/>
  <c r="I19" i="2" l="1"/>
  <c r="J18" i="2"/>
  <c r="O18" i="2" s="1"/>
  <c r="N18" i="2"/>
  <c r="I20" i="2" l="1"/>
  <c r="J19" i="2"/>
  <c r="O19" i="2" s="1"/>
  <c r="N19" i="2"/>
  <c r="I21" i="2" l="1"/>
  <c r="J20" i="2"/>
  <c r="O20" i="2" s="1"/>
  <c r="N20" i="2"/>
  <c r="I22" i="2" l="1"/>
  <c r="J21" i="2"/>
  <c r="O21" i="2" s="1"/>
  <c r="N21" i="2"/>
  <c r="I23" i="2" l="1"/>
  <c r="J22" i="2"/>
  <c r="O22" i="2" s="1"/>
  <c r="N22" i="2"/>
  <c r="I24" i="2" l="1"/>
  <c r="J23" i="2"/>
  <c r="O23" i="2" s="1"/>
  <c r="N23" i="2"/>
  <c r="I25" i="2" l="1"/>
  <c r="J24" i="2"/>
  <c r="O24" i="2" s="1"/>
  <c r="N24" i="2"/>
  <c r="I26" i="2" l="1"/>
  <c r="J25" i="2"/>
  <c r="O25" i="2" s="1"/>
  <c r="N25" i="2"/>
  <c r="I27" i="2" l="1"/>
  <c r="J26" i="2"/>
  <c r="O26" i="2" s="1"/>
  <c r="N26" i="2"/>
  <c r="I28" i="2" l="1"/>
  <c r="J27" i="2"/>
  <c r="O27" i="2" s="1"/>
  <c r="N27" i="2"/>
  <c r="I29" i="2" l="1"/>
  <c r="J28" i="2"/>
  <c r="O28" i="2" s="1"/>
  <c r="N28" i="2"/>
  <c r="I30" i="2" l="1"/>
  <c r="J29" i="2"/>
  <c r="O29" i="2" s="1"/>
  <c r="N29" i="2"/>
  <c r="I31" i="2" l="1"/>
  <c r="J30" i="2"/>
  <c r="O30" i="2" s="1"/>
  <c r="N30" i="2"/>
  <c r="I32" i="2" l="1"/>
  <c r="J31" i="2"/>
  <c r="O31" i="2" s="1"/>
  <c r="N31" i="2"/>
  <c r="I33" i="2" l="1"/>
  <c r="J32" i="2"/>
  <c r="O32" i="2" s="1"/>
  <c r="N32" i="2"/>
  <c r="I34" i="2" l="1"/>
  <c r="J33" i="2"/>
  <c r="O33" i="2" s="1"/>
  <c r="N33" i="2"/>
  <c r="Q4" i="2" l="1"/>
  <c r="J34" i="2"/>
  <c r="O34" i="2" s="1"/>
  <c r="N34" i="2"/>
  <c r="Q5" i="2" l="1"/>
  <c r="R4" i="2"/>
  <c r="W4" i="2" s="1"/>
  <c r="V4" i="2"/>
  <c r="Q6" i="2" l="1"/>
  <c r="R5" i="2"/>
  <c r="W5" i="2" s="1"/>
  <c r="V5" i="2"/>
  <c r="Q7" i="2" l="1"/>
  <c r="R6" i="2"/>
  <c r="W6" i="2" s="1"/>
  <c r="V6" i="2"/>
  <c r="Q8" i="2" l="1"/>
  <c r="R7" i="2"/>
  <c r="W7" i="2" s="1"/>
  <c r="V7" i="2"/>
  <c r="Q9" i="2" l="1"/>
  <c r="R8" i="2"/>
  <c r="W8" i="2" s="1"/>
  <c r="V8" i="2"/>
  <c r="Q10" i="2" l="1"/>
  <c r="R9" i="2"/>
  <c r="W9" i="2" s="1"/>
  <c r="V9" i="2"/>
  <c r="Q11" i="2" l="1"/>
  <c r="R10" i="2"/>
  <c r="W10" i="2" s="1"/>
  <c r="V10" i="2"/>
  <c r="Q12" i="2" l="1"/>
  <c r="R11" i="2"/>
  <c r="W11" i="2" s="1"/>
  <c r="V11" i="2"/>
  <c r="Q13" i="2" l="1"/>
  <c r="R12" i="2"/>
  <c r="W12" i="2" s="1"/>
  <c r="V12" i="2"/>
  <c r="Q14" i="2" l="1"/>
  <c r="R13" i="2"/>
  <c r="W13" i="2" s="1"/>
  <c r="V13" i="2"/>
  <c r="Q15" i="2" l="1"/>
  <c r="R14" i="2"/>
  <c r="W14" i="2" s="1"/>
  <c r="V14" i="2"/>
  <c r="Q16" i="2" l="1"/>
  <c r="R15" i="2"/>
  <c r="W15" i="2" s="1"/>
  <c r="V15" i="2"/>
  <c r="Q17" i="2" l="1"/>
  <c r="R16" i="2"/>
  <c r="W16" i="2" s="1"/>
  <c r="V16" i="2"/>
  <c r="Q18" i="2" l="1"/>
  <c r="R17" i="2"/>
  <c r="W17" i="2" s="1"/>
  <c r="V17" i="2"/>
  <c r="Q19" i="2" l="1"/>
  <c r="R18" i="2"/>
  <c r="W18" i="2" s="1"/>
  <c r="V18" i="2"/>
  <c r="Q20" i="2" l="1"/>
  <c r="R19" i="2"/>
  <c r="W19" i="2" s="1"/>
  <c r="V19" i="2"/>
  <c r="Q21" i="2" l="1"/>
  <c r="R20" i="2"/>
  <c r="W20" i="2" s="1"/>
  <c r="V20" i="2"/>
  <c r="Q22" i="2" l="1"/>
  <c r="R21" i="2"/>
  <c r="W21" i="2" s="1"/>
  <c r="V21" i="2"/>
  <c r="Q23" i="2" l="1"/>
  <c r="R22" i="2"/>
  <c r="W22" i="2" s="1"/>
  <c r="V22" i="2"/>
  <c r="Q24" i="2" l="1"/>
  <c r="R23" i="2"/>
  <c r="W23" i="2" s="1"/>
  <c r="V23" i="2"/>
  <c r="Q25" i="2" l="1"/>
  <c r="R24" i="2"/>
  <c r="W24" i="2" s="1"/>
  <c r="V24" i="2"/>
  <c r="Q26" i="2" l="1"/>
  <c r="R25" i="2"/>
  <c r="W25" i="2" s="1"/>
  <c r="V25" i="2"/>
  <c r="Q27" i="2" l="1"/>
  <c r="R26" i="2"/>
  <c r="W26" i="2" s="1"/>
  <c r="V26" i="2"/>
  <c r="Q28" i="2" l="1"/>
  <c r="R27" i="2"/>
  <c r="W27" i="2" s="1"/>
  <c r="V27" i="2"/>
  <c r="Q29" i="2" l="1"/>
  <c r="R28" i="2"/>
  <c r="W28" i="2" s="1"/>
  <c r="V28" i="2"/>
  <c r="Q30" i="2" l="1"/>
  <c r="R29" i="2"/>
  <c r="W29" i="2" s="1"/>
  <c r="V29" i="2"/>
  <c r="Q31" i="2" l="1"/>
  <c r="R30" i="2"/>
  <c r="W30" i="2" s="1"/>
  <c r="V30" i="2"/>
  <c r="Q32" i="2" l="1"/>
  <c r="R31" i="2"/>
  <c r="W31" i="2" s="1"/>
  <c r="V31" i="2"/>
  <c r="Q33" i="2" l="1"/>
  <c r="R32" i="2"/>
  <c r="W32" i="2" s="1"/>
  <c r="V32" i="2"/>
  <c r="Y4" i="2" l="1"/>
  <c r="R33" i="2"/>
  <c r="W33" i="2" s="1"/>
  <c r="V33" i="2"/>
  <c r="Y5" i="2" l="1"/>
  <c r="Z4" i="2"/>
  <c r="AE4" i="2" s="1"/>
  <c r="AD4" i="2"/>
  <c r="Y6" i="2" l="1"/>
  <c r="Z5" i="2"/>
  <c r="AE5" i="2" s="1"/>
  <c r="AD5" i="2"/>
  <c r="Y7" i="2" l="1"/>
  <c r="Z6" i="2"/>
  <c r="AE6" i="2" s="1"/>
  <c r="AD6" i="2"/>
  <c r="Y8" i="2" l="1"/>
  <c r="Z7" i="2"/>
  <c r="AE7" i="2" s="1"/>
  <c r="AD7" i="2"/>
  <c r="Y9" i="2" l="1"/>
  <c r="Z8" i="2"/>
  <c r="AE8" i="2" s="1"/>
  <c r="AD8" i="2"/>
  <c r="Y10" i="2" l="1"/>
  <c r="Z9" i="2"/>
  <c r="AE9" i="2" s="1"/>
  <c r="AD9" i="2"/>
  <c r="Y11" i="2" l="1"/>
  <c r="Z10" i="2"/>
  <c r="AE10" i="2" s="1"/>
  <c r="AD10" i="2"/>
  <c r="Y12" i="2" l="1"/>
  <c r="Z11" i="2"/>
  <c r="AE11" i="2" s="1"/>
  <c r="AD11" i="2"/>
  <c r="Y13" i="2" l="1"/>
  <c r="Z12" i="2"/>
  <c r="AE12" i="2" s="1"/>
  <c r="AD12" i="2"/>
  <c r="Y14" i="2" l="1"/>
  <c r="Z13" i="2"/>
  <c r="AE13" i="2" s="1"/>
  <c r="AD13" i="2"/>
  <c r="Y15" i="2" l="1"/>
  <c r="Z14" i="2"/>
  <c r="AE14" i="2" s="1"/>
  <c r="AD14" i="2"/>
  <c r="Y16" i="2" l="1"/>
  <c r="Z15" i="2"/>
  <c r="AE15" i="2" s="1"/>
  <c r="AD15" i="2"/>
  <c r="Y17" i="2" l="1"/>
  <c r="Z16" i="2"/>
  <c r="AE16" i="2" s="1"/>
  <c r="AD16" i="2"/>
  <c r="Y18" i="2" l="1"/>
  <c r="Z17" i="2"/>
  <c r="AE17" i="2" s="1"/>
  <c r="AD17" i="2"/>
  <c r="Y19" i="2" l="1"/>
  <c r="Z18" i="2"/>
  <c r="AE18" i="2" s="1"/>
  <c r="AD18" i="2"/>
  <c r="Y20" i="2" l="1"/>
  <c r="Z19" i="2"/>
  <c r="AE19" i="2" s="1"/>
  <c r="AD19" i="2"/>
  <c r="Y21" i="2" l="1"/>
  <c r="Z20" i="2"/>
  <c r="AE20" i="2" s="1"/>
  <c r="AD20" i="2"/>
  <c r="Y22" i="2" l="1"/>
  <c r="Z21" i="2"/>
  <c r="AE21" i="2" s="1"/>
  <c r="AD21" i="2"/>
  <c r="Y23" i="2" l="1"/>
  <c r="Z22" i="2"/>
  <c r="AE22" i="2" s="1"/>
  <c r="AD22" i="2"/>
  <c r="Y24" i="2" l="1"/>
  <c r="Z23" i="2"/>
  <c r="AE23" i="2" s="1"/>
  <c r="AD23" i="2"/>
  <c r="Y25" i="2" l="1"/>
  <c r="Z24" i="2"/>
  <c r="AE24" i="2" s="1"/>
  <c r="AD24" i="2"/>
  <c r="Y26" i="2" l="1"/>
  <c r="Z25" i="2"/>
  <c r="AE25" i="2" s="1"/>
  <c r="AD25" i="2"/>
  <c r="Y27" i="2" l="1"/>
  <c r="Z26" i="2"/>
  <c r="AE26" i="2" s="1"/>
  <c r="AD26" i="2"/>
  <c r="Y28" i="2" l="1"/>
  <c r="Z27" i="2"/>
  <c r="AE27" i="2" s="1"/>
  <c r="AD27" i="2"/>
  <c r="Y29" i="2" l="1"/>
  <c r="Z28" i="2"/>
  <c r="AE28" i="2" s="1"/>
  <c r="AD28" i="2"/>
  <c r="Y30" i="2" l="1"/>
  <c r="Z29" i="2"/>
  <c r="AE29" i="2" s="1"/>
  <c r="AD29" i="2"/>
  <c r="Y31" i="2" l="1"/>
  <c r="Z30" i="2"/>
  <c r="AE30" i="2" s="1"/>
  <c r="AD30" i="2"/>
  <c r="Y32" i="2" l="1"/>
  <c r="Z31" i="2"/>
  <c r="AE31" i="2" s="1"/>
  <c r="AD31" i="2"/>
  <c r="Y33" i="2" l="1"/>
  <c r="Z32" i="2"/>
  <c r="AE32" i="2" s="1"/>
  <c r="AD32" i="2"/>
  <c r="Y34" i="2" l="1"/>
  <c r="Z33" i="2"/>
  <c r="AE33" i="2" s="1"/>
  <c r="AD33" i="2"/>
  <c r="AG4" i="2" l="1"/>
  <c r="Z34" i="2"/>
  <c r="AE34" i="2" s="1"/>
  <c r="AD34" i="2"/>
  <c r="AG5" i="2" l="1"/>
  <c r="AH4" i="2"/>
  <c r="AM4" i="2" s="1"/>
  <c r="AL4" i="2"/>
  <c r="AG6" i="2" l="1"/>
  <c r="AH5" i="2"/>
  <c r="AM5" i="2" s="1"/>
  <c r="AL5" i="2"/>
  <c r="AG7" i="2" l="1"/>
  <c r="AH6" i="2"/>
  <c r="AM6" i="2" s="1"/>
  <c r="AL6" i="2"/>
  <c r="AG8" i="2" l="1"/>
  <c r="AH7" i="2"/>
  <c r="AM7" i="2" s="1"/>
  <c r="AL7" i="2"/>
  <c r="AG9" i="2" l="1"/>
  <c r="AH8" i="2"/>
  <c r="AM8" i="2" s="1"/>
  <c r="AL8" i="2"/>
  <c r="AG10" i="2" l="1"/>
  <c r="AH9" i="2"/>
  <c r="AM9" i="2" s="1"/>
  <c r="AL9" i="2"/>
  <c r="AG11" i="2" l="1"/>
  <c r="AH10" i="2"/>
  <c r="AM10" i="2" s="1"/>
  <c r="AL10" i="2"/>
  <c r="AG12" i="2" l="1"/>
  <c r="AH11" i="2"/>
  <c r="AM11" i="2" s="1"/>
  <c r="AL11" i="2"/>
  <c r="AG13" i="2" l="1"/>
  <c r="AH12" i="2"/>
  <c r="AM12" i="2" s="1"/>
  <c r="AL12" i="2"/>
  <c r="AG14" i="2" l="1"/>
  <c r="AH13" i="2"/>
  <c r="AM13" i="2" s="1"/>
  <c r="AL13" i="2"/>
  <c r="AG15" i="2" l="1"/>
  <c r="AH14" i="2"/>
  <c r="AM14" i="2" s="1"/>
  <c r="AL14" i="2"/>
  <c r="AG16" i="2" l="1"/>
  <c r="AH15" i="2"/>
  <c r="AM15" i="2" s="1"/>
  <c r="AL15" i="2"/>
  <c r="AG17" i="2" l="1"/>
  <c r="AH16" i="2"/>
  <c r="AM16" i="2" s="1"/>
  <c r="AL16" i="2"/>
  <c r="AG18" i="2" l="1"/>
  <c r="AH17" i="2"/>
  <c r="AM17" i="2" s="1"/>
  <c r="AL17" i="2"/>
  <c r="AG19" i="2" l="1"/>
  <c r="AH18" i="2"/>
  <c r="AM18" i="2" s="1"/>
  <c r="AL18" i="2"/>
  <c r="AG20" i="2" l="1"/>
  <c r="AH19" i="2"/>
  <c r="AM19" i="2" s="1"/>
  <c r="AL19" i="2"/>
  <c r="AG21" i="2" l="1"/>
  <c r="AH20" i="2"/>
  <c r="AM20" i="2" s="1"/>
  <c r="AL20" i="2"/>
  <c r="AG22" i="2" l="1"/>
  <c r="AH21" i="2"/>
  <c r="AM21" i="2" s="1"/>
  <c r="AL21" i="2"/>
  <c r="AG23" i="2" l="1"/>
  <c r="AH22" i="2"/>
  <c r="AM22" i="2" s="1"/>
  <c r="AL22" i="2"/>
  <c r="AG24" i="2" l="1"/>
  <c r="AH23" i="2"/>
  <c r="AM23" i="2" s="1"/>
  <c r="AL23" i="2"/>
  <c r="AG25" i="2" l="1"/>
  <c r="AH24" i="2"/>
  <c r="AM24" i="2" s="1"/>
  <c r="AL24" i="2"/>
  <c r="AG26" i="2" l="1"/>
  <c r="AH25" i="2"/>
  <c r="AM25" i="2" s="1"/>
  <c r="AL25" i="2"/>
  <c r="AG27" i="2" l="1"/>
  <c r="AH26" i="2"/>
  <c r="AM26" i="2" s="1"/>
  <c r="AL26" i="2"/>
  <c r="AG28" i="2" l="1"/>
  <c r="AH27" i="2"/>
  <c r="AM27" i="2" s="1"/>
  <c r="AL27" i="2"/>
  <c r="AG29" i="2" l="1"/>
  <c r="AH28" i="2"/>
  <c r="AM28" i="2" s="1"/>
  <c r="AL28" i="2"/>
  <c r="AG30" i="2" l="1"/>
  <c r="AH29" i="2"/>
  <c r="AM29" i="2" s="1"/>
  <c r="AL29" i="2"/>
  <c r="AG31" i="2" l="1"/>
  <c r="AH30" i="2"/>
  <c r="AM30" i="2" s="1"/>
  <c r="AL30" i="2"/>
  <c r="AG32" i="2" l="1"/>
  <c r="AH31" i="2"/>
  <c r="AM31" i="2" s="1"/>
  <c r="AL31" i="2"/>
  <c r="AG33" i="2" l="1"/>
  <c r="AH32" i="2"/>
  <c r="AM32" i="2" s="1"/>
  <c r="AL32" i="2"/>
  <c r="AO4" i="2" l="1"/>
  <c r="AH33" i="2"/>
  <c r="AM33" i="2" s="1"/>
  <c r="AL33" i="2"/>
  <c r="AO5" i="2" l="1"/>
  <c r="AP4" i="2"/>
  <c r="AU4" i="2" s="1"/>
  <c r="AT4" i="2"/>
  <c r="AO6" i="2" l="1"/>
  <c r="AP5" i="2"/>
  <c r="AU5" i="2" s="1"/>
  <c r="AT5" i="2"/>
  <c r="AO7" i="2" l="1"/>
  <c r="AP6" i="2"/>
  <c r="AU6" i="2" s="1"/>
  <c r="AT6" i="2"/>
  <c r="AO8" i="2" l="1"/>
  <c r="AP7" i="2"/>
  <c r="AU7" i="2" s="1"/>
  <c r="AT7" i="2"/>
  <c r="AO9" i="2" l="1"/>
  <c r="AP8" i="2"/>
  <c r="AU8" i="2" s="1"/>
  <c r="AT8" i="2"/>
  <c r="AO10" i="2" l="1"/>
  <c r="AP9" i="2"/>
  <c r="AU9" i="2" s="1"/>
  <c r="AT9" i="2"/>
  <c r="AO11" i="2" l="1"/>
  <c r="AP10" i="2"/>
  <c r="AU10" i="2" s="1"/>
  <c r="AT10" i="2"/>
  <c r="AO12" i="2" l="1"/>
  <c r="AP11" i="2"/>
  <c r="AU11" i="2" s="1"/>
  <c r="AT11" i="2"/>
  <c r="AO13" i="2" l="1"/>
  <c r="AP12" i="2"/>
  <c r="AU12" i="2" s="1"/>
  <c r="AT12" i="2"/>
  <c r="AO14" i="2" l="1"/>
  <c r="AP13" i="2"/>
  <c r="AU13" i="2" s="1"/>
  <c r="AT13" i="2"/>
  <c r="AO15" i="2" l="1"/>
  <c r="AP14" i="2"/>
  <c r="AU14" i="2" s="1"/>
  <c r="AT14" i="2"/>
  <c r="AO16" i="2" l="1"/>
  <c r="AP15" i="2"/>
  <c r="AU15" i="2" s="1"/>
  <c r="AT15" i="2"/>
  <c r="AO17" i="2" l="1"/>
  <c r="AP16" i="2"/>
  <c r="AU16" i="2" s="1"/>
  <c r="AT16" i="2"/>
  <c r="AO18" i="2" l="1"/>
  <c r="AP17" i="2"/>
  <c r="AU17" i="2" s="1"/>
  <c r="AT17" i="2"/>
  <c r="AO19" i="2" l="1"/>
  <c r="AP18" i="2"/>
  <c r="AU18" i="2" s="1"/>
  <c r="AT18" i="2"/>
  <c r="AO20" i="2" l="1"/>
  <c r="AP19" i="2"/>
  <c r="AU19" i="2" s="1"/>
  <c r="AT19" i="2"/>
  <c r="AO21" i="2" l="1"/>
  <c r="AP20" i="2"/>
  <c r="AU20" i="2" s="1"/>
  <c r="AT20" i="2"/>
  <c r="AO22" i="2" l="1"/>
  <c r="AP21" i="2"/>
  <c r="AU21" i="2" s="1"/>
  <c r="AT21" i="2"/>
  <c r="AO23" i="2" l="1"/>
  <c r="AP22" i="2"/>
  <c r="AU22" i="2" s="1"/>
  <c r="AT22" i="2"/>
  <c r="AO24" i="2" l="1"/>
  <c r="AP23" i="2"/>
  <c r="AU23" i="2" s="1"/>
  <c r="AT23" i="2"/>
  <c r="AO25" i="2" l="1"/>
  <c r="AP24" i="2"/>
  <c r="AU24" i="2" s="1"/>
  <c r="AT24" i="2"/>
  <c r="AO26" i="2" l="1"/>
  <c r="AP25" i="2"/>
  <c r="AU25" i="2" s="1"/>
  <c r="AT25" i="2"/>
  <c r="AO27" i="2" l="1"/>
  <c r="AP26" i="2"/>
  <c r="AU26" i="2" s="1"/>
  <c r="AT26" i="2"/>
  <c r="AO28" i="2" l="1"/>
  <c r="AT27" i="2"/>
  <c r="AP27" i="2"/>
  <c r="AU27" i="2" s="1"/>
  <c r="AO29" i="2" l="1"/>
  <c r="AP28" i="2"/>
  <c r="AU28" i="2" s="1"/>
  <c r="AT28" i="2"/>
  <c r="AO30" i="2" l="1"/>
  <c r="AT29" i="2"/>
  <c r="AP29" i="2"/>
  <c r="AU29" i="2" s="1"/>
  <c r="AO31" i="2" l="1"/>
  <c r="AP30" i="2"/>
  <c r="AU30" i="2" s="1"/>
  <c r="AT30" i="2"/>
  <c r="AO32" i="2" l="1"/>
  <c r="AP31" i="2"/>
  <c r="AU31" i="2" s="1"/>
  <c r="AT31" i="2"/>
  <c r="AO33" i="2" l="1"/>
  <c r="AP32" i="2"/>
  <c r="AU32" i="2" s="1"/>
  <c r="AT32" i="2"/>
  <c r="AO34" i="2" l="1"/>
  <c r="AP33" i="2"/>
  <c r="AU33" i="2" s="1"/>
  <c r="AT33" i="2"/>
  <c r="AT34" i="2" l="1"/>
  <c r="AP34" i="2"/>
  <c r="AU34" i="2" s="1"/>
</calcChain>
</file>

<file path=xl/sharedStrings.xml><?xml version="1.0" encoding="utf-8"?>
<sst xmlns="http://schemas.openxmlformats.org/spreadsheetml/2006/main" count="83" uniqueCount="55">
  <si>
    <t>Jahreskalender</t>
  </si>
  <si>
    <t>KW</t>
  </si>
  <si>
    <t>Neujahr</t>
  </si>
  <si>
    <t>Karfreitag</t>
  </si>
  <si>
    <t>Ostersonntag</t>
  </si>
  <si>
    <t>Ostermontag</t>
  </si>
  <si>
    <t>Pfingstsonntag</t>
  </si>
  <si>
    <t>Pfingstmontag</t>
  </si>
  <si>
    <t>Allerheiligen</t>
  </si>
  <si>
    <t>Silvester</t>
  </si>
  <si>
    <t>Tag der Arbeit</t>
  </si>
  <si>
    <t>Christi Himmelfahrt</t>
  </si>
  <si>
    <t>Fronleichnam</t>
  </si>
  <si>
    <t>1. Weihnachtsfeiertag</t>
  </si>
  <si>
    <t>2. Weihnachtsfeiertag</t>
  </si>
  <si>
    <t>Weihnachten</t>
  </si>
  <si>
    <t>Jahr (änderbar)</t>
  </si>
  <si>
    <t>Datum</t>
  </si>
  <si>
    <t>Feiertag</t>
  </si>
  <si>
    <t>Wochentag</t>
  </si>
  <si>
    <t>Besondere Tage</t>
  </si>
  <si>
    <t>Valentinstag</t>
  </si>
  <si>
    <t>1. Advent</t>
  </si>
  <si>
    <t>2. Advent</t>
  </si>
  <si>
    <t>3. Advent</t>
  </si>
  <si>
    <t>4. Advent</t>
  </si>
  <si>
    <t>Aschermittwoch</t>
  </si>
  <si>
    <t>Rosenmontag</t>
  </si>
  <si>
    <t>Veilchendienstag</t>
  </si>
  <si>
    <t>Nikolaus</t>
  </si>
  <si>
    <t>Heilige drei Könige</t>
  </si>
  <si>
    <t xml:space="preserve">Sternzeichen </t>
  </si>
  <si>
    <t>eingeblendet</t>
  </si>
  <si>
    <t xml:space="preserve">Siebenschläfer </t>
  </si>
  <si>
    <t>Mauerfall 1989</t>
  </si>
  <si>
    <t>St. Martin</t>
  </si>
  <si>
    <t>Tag der dt. Einheit</t>
  </si>
  <si>
    <t>Geburtstage</t>
  </si>
  <si>
    <t>Eingabe</t>
  </si>
  <si>
    <t>Beginn</t>
  </si>
  <si>
    <t>Ende</t>
  </si>
  <si>
    <t>&gt; bei Änderung Ferientermine anpassen!</t>
  </si>
  <si>
    <t>Link Schulferien NRW</t>
  </si>
  <si>
    <t>Typ</t>
  </si>
  <si>
    <t>Winterferien</t>
  </si>
  <si>
    <t>Osterferien</t>
  </si>
  <si>
    <t>Pfingstferien</t>
  </si>
  <si>
    <t>Sommerferien</t>
  </si>
  <si>
    <t>Herbstferien</t>
  </si>
  <si>
    <r>
      <t xml:space="preserve">Ferien </t>
    </r>
    <r>
      <rPr>
        <b/>
        <sz val="12"/>
        <color rgb="FFFF0000"/>
        <rFont val="Arial"/>
        <family val="2"/>
      </rPr>
      <t>(jedes Jahr anzupassen!)</t>
    </r>
  </si>
  <si>
    <t xml:space="preserve">Einstellungen, Feiertage (NRW) und Ferien (NRW) für den Jahreskalender </t>
  </si>
  <si>
    <t>Feiertage (aktuell optimiert für NRW)</t>
  </si>
  <si>
    <t xml:space="preserve">Hinweis: Feiertage gehen vor und es wird nur der erste Geburtstag </t>
  </si>
  <si>
    <t xml:space="preserve">                 angezeigt, falls es an einem Tag mehrere geben sollte.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</si>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</sst>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numFmt numFmtId="165" formatCode="dd"/>
    <numFmt numFmtId="166" formatCode="ddd"/>
  </numFmts>
  <fonts count="20" x14ac:knownFonts="1">
    <font>
      <sz val="11"/>
      <color theme="1"/>
      <name val="Arial"/>
      <family val="2"/>
      <scheme val="minor"/>
    </font>
    <font>
      <sz val="10"/>
      <name val="Arial"/>
      <family val="2"/>
    </font>
    <font>
      <b/>
      <sz val="14"/>
      <name val="Arial"/>
      <family val="2"/>
    </font>
    <font>
      <sz val="9"/>
      <name val="Arial"/>
      <family val="2"/>
    </font>
    <font>
      <b/>
      <sz val="11"/>
      <name val="Arial"/>
      <family val="2"/>
    </font>
    <font>
      <sz val="7"/>
      <name val="ARIAL"/>
      <family val="2"/>
    </font>
    <font>
      <sz val="7"/>
      <color indexed="59"/>
      <name val="ARIAL"/>
      <family val="2"/>
    </font>
    <font>
      <b/>
      <sz val="10"/>
      <name val="Arial"/>
      <family val="2"/>
    </font>
    <font>
      <b/>
      <sz val="10"/>
      <color indexed="56"/>
      <name val="Arial"/>
      <family val="2"/>
    </font>
    <font>
      <sz val="8"/>
      <color theme="0"/>
      <name val="Arial"/>
      <family val="2"/>
    </font>
    <font>
      <sz val="11"/>
      <name val="Arial"/>
      <family val="2"/>
    </font>
    <font>
      <sz val="11"/>
      <color theme="1"/>
      <name val="Arial"/>
      <family val="2"/>
    </font>
    <font>
      <b/>
      <sz val="14"/>
      <color theme="1"/>
      <name val="Arial"/>
      <family val="2"/>
    </font>
    <font>
      <b/>
      <sz val="11"/>
      <color theme="1"/>
      <name val="Arial"/>
      <family val="2"/>
    </font>
    <font>
      <b/>
      <sz val="12"/>
      <color theme="1"/>
      <name val="Arial"/>
      <family val="2"/>
    </font>
    <font>
      <b/>
      <sz val="11"/>
      <color theme="0"/>
      <name val="Arial"/>
      <family val="2"/>
    </font>
    <font>
      <sz val="12"/>
      <color theme="1"/>
      <name val="Arial"/>
      <family val="2"/>
    </font>
    <font>
      <u/>
      <sz val="11"/>
      <color theme="10"/>
      <name val="Arial"/>
      <family val="2"/>
      <scheme val="minor"/>
    </font>
    <font>
      <b/>
      <sz val="12"/>
      <color rgb="FFFF0000"/>
      <name val="Arial"/>
      <family val="2"/>
    </font>
    <font>
      <b/>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ED0039"/>
        <bgColor indexed="64"/>
      </patternFill>
    </fill>
    <fill>
      <patternFill patternType="solid">
        <fgColor theme="9" tint="0.79998168889431442"/>
        <bgColor indexed="64"/>
      </patternFill>
    </fill>
    <fill>
      <patternFill patternType="solid">
        <fgColor theme="0" tint="-0.34998626667073579"/>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thin">
        <color theme="0" tint="-0.24994659260841701"/>
      </left>
      <right style="thin">
        <color theme="0" tint="-0.24994659260841701"/>
      </right>
      <top style="thin">
        <color theme="0" tint="-0.24994659260841701"/>
      </top>
      <bottom/>
      <diagonal/>
    </border>
  </borders>
  <cellStyleXfs count="4">
    <xf numFmtId="0" fontId="0" fillId="0" borderId="0"/>
    <xf numFmtId="0" fontId="1" fillId="0" borderId="0"/>
    <xf numFmtId="0" fontId="1" fillId="0" borderId="0"/>
    <xf numFmtId="0" fontId="17" fillId="0" borderId="0" applyNumberFormat="0" applyFill="0" applyBorder="0" applyAlignment="0" applyProtection="0"/>
  </cellStyleXfs>
  <cellXfs count="64">
    <xf numFmtId="0" fontId="0" fillId="0" borderId="0" xfId="0"/>
    <xf numFmtId="0" fontId="1" fillId="0" borderId="0" xfId="1" applyProtection="1">
      <protection hidden="1"/>
    </xf>
    <xf numFmtId="0" fontId="3" fillId="0" borderId="0" xfId="1" applyFont="1" applyProtection="1">
      <protection hidden="1"/>
    </xf>
    <xf numFmtId="0" fontId="4" fillId="0" borderId="0" xfId="1" applyFont="1" applyAlignment="1" applyProtection="1">
      <alignment vertical="center"/>
      <protection hidden="1"/>
    </xf>
    <xf numFmtId="0" fontId="1" fillId="0" borderId="0" xfId="1" applyFont="1" applyAlignment="1" applyProtection="1">
      <alignment vertical="center"/>
      <protection hidden="1"/>
    </xf>
    <xf numFmtId="0" fontId="3" fillId="0" borderId="0" xfId="1" applyFont="1" applyAlignment="1" applyProtection="1">
      <alignment vertical="top" wrapText="1"/>
      <protection hidden="1"/>
    </xf>
    <xf numFmtId="0" fontId="2" fillId="0" borderId="0" xfId="1" applyFont="1" applyProtection="1">
      <protection hidden="1"/>
    </xf>
    <xf numFmtId="0" fontId="9" fillId="2" borderId="0" xfId="1" applyFont="1" applyFill="1" applyAlignment="1" applyProtection="1">
      <alignment horizontal="right" vertical="center"/>
      <protection hidden="1"/>
    </xf>
    <xf numFmtId="0" fontId="10" fillId="0" borderId="0" xfId="1" applyFont="1" applyAlignment="1" applyProtection="1">
      <alignment vertical="center"/>
      <protection hidden="1"/>
    </xf>
    <xf numFmtId="0" fontId="3" fillId="0" borderId="0" xfId="1" applyFont="1" applyAlignment="1" applyProtection="1">
      <alignment vertical="center" wrapText="1"/>
      <protection hidden="1"/>
    </xf>
    <xf numFmtId="0" fontId="1" fillId="0" borderId="0" xfId="1" applyAlignment="1" applyProtection="1">
      <alignment vertical="center"/>
      <protection hidden="1"/>
    </xf>
    <xf numFmtId="0" fontId="11" fillId="0" borderId="0" xfId="0" applyFont="1"/>
    <xf numFmtId="0" fontId="13" fillId="0" borderId="0" xfId="0" applyFont="1"/>
    <xf numFmtId="0" fontId="12" fillId="0" borderId="0" xfId="0" applyFont="1"/>
    <xf numFmtId="0" fontId="10" fillId="0" borderId="0" xfId="0" applyFont="1" applyFill="1" applyBorder="1"/>
    <xf numFmtId="0" fontId="14" fillId="0" borderId="0" xfId="0" applyFont="1"/>
    <xf numFmtId="14" fontId="10" fillId="0" borderId="0" xfId="2" applyNumberFormat="1" applyFont="1" applyFill="1" applyBorder="1" applyAlignment="1" applyProtection="1">
      <alignment horizontal="right" vertical="center"/>
    </xf>
    <xf numFmtId="0" fontId="10" fillId="0" borderId="0" xfId="2" applyFont="1" applyFill="1" applyBorder="1" applyAlignment="1" applyProtection="1">
      <alignment vertical="center"/>
    </xf>
    <xf numFmtId="14" fontId="10" fillId="0" borderId="2" xfId="2" applyNumberFormat="1" applyFont="1" applyFill="1" applyBorder="1" applyAlignment="1" applyProtection="1">
      <alignment horizontal="right" vertical="center"/>
    </xf>
    <xf numFmtId="0" fontId="10" fillId="0" borderId="2" xfId="2" applyFont="1" applyFill="1" applyBorder="1" applyAlignment="1" applyProtection="1">
      <alignment vertical="center"/>
    </xf>
    <xf numFmtId="166" fontId="10" fillId="0" borderId="2" xfId="2" applyNumberFormat="1" applyFont="1" applyFill="1" applyBorder="1" applyAlignment="1" applyProtection="1">
      <alignment horizontal="left" vertical="center"/>
    </xf>
    <xf numFmtId="14" fontId="15" fillId="4" borderId="2" xfId="2" applyNumberFormat="1" applyFont="1" applyFill="1" applyBorder="1" applyAlignment="1" applyProtection="1">
      <alignment horizontal="left" vertical="center"/>
    </xf>
    <xf numFmtId="0" fontId="15" fillId="4" borderId="2" xfId="2" applyFont="1" applyFill="1" applyBorder="1" applyAlignment="1" applyProtection="1">
      <alignment horizontal="left" vertical="center"/>
    </xf>
    <xf numFmtId="166" fontId="15" fillId="4" borderId="2" xfId="2" applyNumberFormat="1" applyFont="1" applyFill="1" applyBorder="1" applyAlignment="1" applyProtection="1">
      <alignment horizontal="left" vertical="center"/>
    </xf>
    <xf numFmtId="0" fontId="13" fillId="5" borderId="1" xfId="1" applyFont="1" applyFill="1" applyBorder="1" applyAlignment="1" applyProtection="1">
      <alignment horizontal="center" vertical="center"/>
      <protection locked="0"/>
    </xf>
    <xf numFmtId="14" fontId="10" fillId="0" borderId="2" xfId="2" quotePrefix="1" applyNumberFormat="1" applyFont="1" applyFill="1" applyBorder="1" applyAlignment="1" applyProtection="1">
      <alignment horizontal="right" vertical="center"/>
    </xf>
    <xf numFmtId="14" fontId="10" fillId="6" borderId="2" xfId="2" applyNumberFormat="1" applyFont="1" applyFill="1" applyBorder="1" applyAlignment="1" applyProtection="1">
      <alignment vertical="center"/>
    </xf>
    <xf numFmtId="166" fontId="10" fillId="6" borderId="2" xfId="2" applyNumberFormat="1" applyFont="1" applyFill="1" applyBorder="1" applyAlignment="1" applyProtection="1">
      <alignment horizontal="left" vertical="center"/>
    </xf>
    <xf numFmtId="164" fontId="7" fillId="0" borderId="5" xfId="1" applyNumberFormat="1" applyFont="1" applyBorder="1" applyProtection="1">
      <protection hidden="1"/>
    </xf>
    <xf numFmtId="164" fontId="7" fillId="0" borderId="4" xfId="1" applyNumberFormat="1" applyFont="1" applyBorder="1" applyAlignment="1" applyProtection="1">
      <alignment vertical="center"/>
      <protection hidden="1"/>
    </xf>
    <xf numFmtId="0" fontId="1" fillId="3" borderId="4" xfId="1" applyFill="1" applyBorder="1" applyAlignment="1" applyProtection="1">
      <alignment vertical="center"/>
      <protection locked="0" hidden="1"/>
    </xf>
    <xf numFmtId="0" fontId="1" fillId="3" borderId="4" xfId="1" applyFill="1" applyBorder="1" applyAlignment="1" applyProtection="1">
      <alignment horizontal="right" vertical="center"/>
      <protection locked="0" hidden="1"/>
    </xf>
    <xf numFmtId="0" fontId="1" fillId="0" borderId="4" xfId="1" applyBorder="1" applyAlignment="1" applyProtection="1">
      <alignment vertical="center"/>
      <protection hidden="1"/>
    </xf>
    <xf numFmtId="0" fontId="7" fillId="0" borderId="4" xfId="1" applyFont="1" applyBorder="1" applyAlignment="1" applyProtection="1">
      <alignment vertical="center"/>
      <protection hidden="1"/>
    </xf>
    <xf numFmtId="164" fontId="7" fillId="0" borderId="5" xfId="1" applyNumberFormat="1" applyFont="1" applyBorder="1" applyAlignment="1" applyProtection="1">
      <alignment vertical="center"/>
      <protection hidden="1"/>
    </xf>
    <xf numFmtId="0" fontId="1" fillId="3" borderId="5" xfId="1" applyFill="1" applyBorder="1" applyAlignment="1" applyProtection="1">
      <alignment vertical="center"/>
      <protection locked="0" hidden="1"/>
    </xf>
    <xf numFmtId="0" fontId="1" fillId="3" borderId="5" xfId="1" applyFill="1" applyBorder="1" applyAlignment="1" applyProtection="1">
      <alignment horizontal="right" vertical="center"/>
      <protection locked="0" hidden="1"/>
    </xf>
    <xf numFmtId="0" fontId="1" fillId="0" borderId="5" xfId="1" applyBorder="1" applyAlignment="1" applyProtection="1">
      <alignment vertical="center"/>
      <protection hidden="1"/>
    </xf>
    <xf numFmtId="0" fontId="7" fillId="0" borderId="5" xfId="1" applyFont="1" applyBorder="1" applyAlignment="1" applyProtection="1">
      <alignment vertical="center"/>
      <protection hidden="1"/>
    </xf>
    <xf numFmtId="0" fontId="7" fillId="0" borderId="6" xfId="1" applyFont="1" applyBorder="1" applyAlignment="1" applyProtection="1">
      <alignment vertical="center"/>
      <protection hidden="1"/>
    </xf>
    <xf numFmtId="0" fontId="1" fillId="3" borderId="6" xfId="1" applyFill="1" applyBorder="1" applyAlignment="1" applyProtection="1">
      <alignment vertical="center"/>
      <protection locked="0" hidden="1"/>
    </xf>
    <xf numFmtId="0" fontId="1" fillId="3" borderId="6" xfId="1" applyFill="1" applyBorder="1" applyAlignment="1" applyProtection="1">
      <alignment horizontal="right" vertical="center"/>
      <protection locked="0" hidden="1"/>
    </xf>
    <xf numFmtId="0" fontId="1" fillId="0" borderId="6" xfId="1" applyBorder="1" applyAlignment="1" applyProtection="1">
      <alignment vertical="center"/>
      <protection hidden="1"/>
    </xf>
    <xf numFmtId="0" fontId="3" fillId="0" borderId="6" xfId="1" applyFont="1" applyBorder="1" applyAlignment="1" applyProtection="1">
      <alignment vertical="center"/>
      <protection hidden="1"/>
    </xf>
    <xf numFmtId="165" fontId="7" fillId="0" borderId="5" xfId="1" applyNumberFormat="1" applyFont="1" applyBorder="1" applyAlignment="1" applyProtection="1">
      <alignment vertical="center"/>
      <protection hidden="1"/>
    </xf>
    <xf numFmtId="0" fontId="8" fillId="0" borderId="5" xfId="1" applyFont="1" applyBorder="1" applyAlignment="1" applyProtection="1">
      <alignment vertical="center"/>
      <protection hidden="1"/>
    </xf>
    <xf numFmtId="0" fontId="1" fillId="0" borderId="5" xfId="1" applyFill="1" applyBorder="1" applyAlignment="1" applyProtection="1">
      <alignment vertical="center"/>
      <protection locked="0" hidden="1"/>
    </xf>
    <xf numFmtId="0" fontId="3" fillId="0" borderId="5" xfId="1" applyFont="1" applyBorder="1" applyAlignment="1" applyProtection="1">
      <alignment vertical="center"/>
      <protection hidden="1"/>
    </xf>
    <xf numFmtId="165" fontId="7" fillId="0" borderId="6" xfId="1" applyNumberFormat="1" applyFont="1" applyBorder="1" applyAlignment="1" applyProtection="1">
      <alignment vertical="center"/>
      <protection hidden="1"/>
    </xf>
    <xf numFmtId="0" fontId="6" fillId="0" borderId="7" xfId="1" applyFont="1" applyBorder="1" applyAlignment="1" applyProtection="1">
      <alignment horizontal="center" vertical="center"/>
      <protection hidden="1"/>
    </xf>
    <xf numFmtId="14" fontId="10" fillId="5" borderId="2" xfId="2" applyNumberFormat="1" applyFont="1" applyFill="1" applyBorder="1" applyAlignment="1" applyProtection="1">
      <alignment horizontal="right" vertical="center"/>
      <protection locked="0"/>
    </xf>
    <xf numFmtId="0" fontId="10" fillId="5" borderId="2" xfId="2" applyFont="1" applyFill="1" applyBorder="1" applyAlignment="1" applyProtection="1">
      <alignment vertical="center"/>
      <protection locked="0"/>
    </xf>
    <xf numFmtId="14" fontId="10" fillId="5" borderId="2" xfId="2" applyNumberFormat="1" applyFont="1" applyFill="1" applyBorder="1" applyAlignment="1" applyProtection="1">
      <alignment vertical="center"/>
      <protection locked="0"/>
    </xf>
    <xf numFmtId="0" fontId="16" fillId="5" borderId="3" xfId="0" applyFont="1" applyFill="1" applyBorder="1" applyAlignment="1" applyProtection="1">
      <alignment horizontal="center"/>
      <protection locked="0"/>
    </xf>
    <xf numFmtId="0" fontId="1" fillId="3" borderId="4" xfId="1" applyFill="1" applyBorder="1" applyAlignment="1" applyProtection="1">
      <alignment vertical="center"/>
      <protection hidden="1"/>
    </xf>
    <xf numFmtId="0" fontId="1" fillId="3" borderId="5" xfId="1" applyFill="1" applyBorder="1" applyAlignment="1" applyProtection="1">
      <alignment vertical="center"/>
      <protection hidden="1"/>
    </xf>
    <xf numFmtId="0" fontId="1" fillId="0" borderId="5" xfId="1" applyFill="1" applyBorder="1" applyAlignment="1" applyProtection="1">
      <alignment vertical="center"/>
      <protection hidden="1"/>
    </xf>
    <xf numFmtId="0" fontId="1" fillId="3" borderId="6" xfId="1" applyFill="1" applyBorder="1" applyAlignment="1" applyProtection="1">
      <alignment vertical="center"/>
      <protection hidden="1"/>
    </xf>
    <xf numFmtId="0" fontId="5" fillId="0" borderId="7" xfId="1" applyFont="1" applyBorder="1" applyAlignment="1" applyProtection="1">
      <alignment horizontal="center" vertical="center"/>
      <protection locked="0" hidden="1"/>
    </xf>
    <xf numFmtId="0" fontId="19" fillId="0" borderId="0" xfId="0" applyFont="1"/>
    <xf numFmtId="0" fontId="17" fillId="0" borderId="0" xfId="3" applyAlignment="1">
      <alignment horizontal="left"/>
    </xf>
    <xf numFmtId="0" fontId="11" fillId="0" borderId="0" xfId="1" applyFont="1" applyFill="1" applyBorder="1" applyAlignment="1" applyProtection="1">
      <alignment horizontal="right" vertical="center"/>
    </xf>
    <xf numFmtId="0" fontId="11" fillId="0" borderId="0" xfId="0" applyFont="1" applyProtection="1"/>
    <xf numFmtId="0" fontId="14" fillId="0" borderId="0" xfId="1" applyFont="1" applyFill="1" applyBorder="1" applyAlignment="1" applyProtection="1">
      <alignment horizontal="left" vertical="center"/>
    </xf>
  </cellXfs>
  <cellStyles count="4">
    <cellStyle name="Link" xfId="3" builtinId="8"/>
    <cellStyle name="Standard" xfId="0" builtinId="0"/>
    <cellStyle name="Standard 2" xfId="1" xr:uid="{1C4EA94E-E0BA-4631-89B3-492EDCFD82A4}"/>
    <cellStyle name="Standard_Kalender(1)" xfId="2" xr:uid="{5612543A-78BF-475D-92A1-A7F3B310E267}"/>
  </cellStyles>
  <dxfs count="4073">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tint="-4.9989318521683403E-2"/>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ill>
        <patternFill>
          <bgColor indexed="8"/>
        </patternFill>
      </fill>
    </dxf>
    <dxf>
      <fill>
        <patternFill>
          <bgColor indexed="8"/>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tint="-4.9989318521683403E-2"/>
      </font>
      <fill>
        <patternFill>
          <bgColor rgb="FFED0039"/>
        </patternFill>
      </fill>
    </dxf>
    <dxf>
      <font>
        <color theme="0"/>
      </font>
      <fill>
        <patternFill>
          <bgColor rgb="FFED0039"/>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auto="1"/>
      </font>
      <fill>
        <patternFill>
          <bgColor rgb="FF92D050"/>
        </patternFill>
      </fill>
    </dxf>
    <dxf>
      <font>
        <color auto="1"/>
      </font>
      <fill>
        <patternFill>
          <bgColor rgb="FF92D050"/>
        </patternFill>
      </fill>
    </dxf>
    <dxf>
      <font>
        <color theme="1"/>
      </font>
      <fill>
        <patternFill>
          <bgColor rgb="FF92D050"/>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ill>
        <patternFill>
          <bgColor theme="0" tint="-0.24994659260841701"/>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ill>
        <patternFill>
          <bgColor theme="0" tint="-0.24994659260841701"/>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ill>
        <patternFill>
          <bgColor theme="0" tint="-0.24994659260841701"/>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ill>
        <patternFill>
          <bgColor theme="0" tint="-0.24994659260841701"/>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color theme="0"/>
      </font>
      <fill>
        <patternFill>
          <bgColor rgb="FFED0039"/>
        </patternFill>
      </fill>
    </dxf>
    <dxf>
      <font>
        <b/>
        <i val="0"/>
        <condense val="0"/>
        <extend val="0"/>
        <color auto="1"/>
      </font>
    </dxf>
    <dxf>
      <font>
        <b/>
        <i val="0"/>
        <color theme="0"/>
      </font>
      <fill>
        <patternFill>
          <bgColor theme="0"/>
        </patternFill>
      </fill>
    </dxf>
    <dxf>
      <fill>
        <patternFill>
          <bgColor theme="0" tint="-0.24994659260841701"/>
        </patternFill>
      </fill>
    </dxf>
    <dxf>
      <font>
        <color theme="0"/>
      </font>
      <fill>
        <patternFill>
          <bgColor rgb="FFED0039"/>
        </patternFill>
      </fill>
    </dxf>
    <dxf>
      <font>
        <color theme="0"/>
      </font>
      <fill>
        <patternFill>
          <bgColor rgb="FFED0039"/>
        </patternFill>
      </fill>
    </dxf>
    <dxf>
      <font>
        <color theme="0"/>
      </font>
      <fill>
        <patternFill>
          <bgColor theme="0"/>
        </patternFill>
      </fill>
    </dxf>
    <dxf>
      <fill>
        <patternFill>
          <bgColor indexed="8"/>
        </patternFill>
      </fill>
    </dxf>
    <dxf>
      <fill>
        <patternFill>
          <bgColor indexed="8"/>
        </patternFill>
      </fill>
    </dxf>
    <dxf>
      <font>
        <color theme="0"/>
      </font>
      <fill>
        <patternFill>
          <bgColor rgb="FFED0039"/>
        </patternFill>
      </fill>
    </dxf>
    <dxf>
      <font>
        <color theme="0"/>
      </font>
      <fill>
        <patternFill>
          <bgColor rgb="FFED0039"/>
        </patternFill>
      </fill>
    </dxf>
  </dxfs>
  <tableStyles count="0" defaultTableStyle="TableStyleMedium2" defaultPivotStyle="PivotStyleLight16"/>
  <colors>
    <mruColors>
      <color rgb="FFED0039"/>
      <color rgb="FFED00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59531</xdr:colOff>
      <xdr:row>40</xdr:row>
      <xdr:rowOff>1</xdr:rowOff>
    </xdr:from>
    <xdr:to>
      <xdr:col>2</xdr:col>
      <xdr:colOff>881062</xdr:colOff>
      <xdr:row>55</xdr:row>
      <xdr:rowOff>1</xdr:rowOff>
    </xdr:to>
    <xdr:sp macro="" textlink="">
      <xdr:nvSpPr>
        <xdr:cNvPr id="3" name="Pfeil: nach unten 2">
          <a:extLst>
            <a:ext uri="{FF2B5EF4-FFF2-40B4-BE49-F238E27FC236}">
              <a16:creationId xmlns:a16="http://schemas.microsoft.com/office/drawing/2014/main" id="{1C908634-2484-4ABA-8206-A9A1A709CCB4}"/>
            </a:ext>
          </a:extLst>
        </xdr:cNvPr>
        <xdr:cNvSpPr/>
      </xdr:nvSpPr>
      <xdr:spPr>
        <a:xfrm>
          <a:off x="3224762" y="7444155"/>
          <a:ext cx="821531" cy="2747596"/>
        </a:xfrm>
        <a:prstGeom prst="downArrow">
          <a:avLst/>
        </a:prstGeom>
        <a:solidFill>
          <a:srgbClr val="ED00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59531</xdr:colOff>
      <xdr:row>10</xdr:row>
      <xdr:rowOff>9616</xdr:rowOff>
    </xdr:from>
    <xdr:to>
      <xdr:col>2</xdr:col>
      <xdr:colOff>881062</xdr:colOff>
      <xdr:row>23</xdr:row>
      <xdr:rowOff>7327</xdr:rowOff>
    </xdr:to>
    <xdr:sp macro="" textlink="">
      <xdr:nvSpPr>
        <xdr:cNvPr id="6" name="Pfeil: nach unten 5">
          <a:extLst>
            <a:ext uri="{FF2B5EF4-FFF2-40B4-BE49-F238E27FC236}">
              <a16:creationId xmlns:a16="http://schemas.microsoft.com/office/drawing/2014/main" id="{A64FDAE1-520F-4A9E-AE35-C6AC1C4C6863}"/>
            </a:ext>
          </a:extLst>
        </xdr:cNvPr>
        <xdr:cNvSpPr/>
      </xdr:nvSpPr>
      <xdr:spPr>
        <a:xfrm>
          <a:off x="3224762" y="1951251"/>
          <a:ext cx="821531" cy="2378961"/>
        </a:xfrm>
        <a:prstGeom prst="downArrow">
          <a:avLst/>
        </a:prstGeom>
        <a:solidFill>
          <a:srgbClr val="ED00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59531</xdr:colOff>
      <xdr:row>62</xdr:row>
      <xdr:rowOff>122268</xdr:rowOff>
    </xdr:from>
    <xdr:to>
      <xdr:col>2</xdr:col>
      <xdr:colOff>881062</xdr:colOff>
      <xdr:row>63</xdr:row>
      <xdr:rowOff>152033</xdr:rowOff>
    </xdr:to>
    <xdr:sp macro="" textlink="">
      <xdr:nvSpPr>
        <xdr:cNvPr id="7" name="Pfeil: nach unten 6">
          <a:extLst>
            <a:ext uri="{FF2B5EF4-FFF2-40B4-BE49-F238E27FC236}">
              <a16:creationId xmlns:a16="http://schemas.microsoft.com/office/drawing/2014/main" id="{7D8551A5-84DE-4699-AC32-663F187EA92F}"/>
            </a:ext>
          </a:extLst>
        </xdr:cNvPr>
        <xdr:cNvSpPr/>
      </xdr:nvSpPr>
      <xdr:spPr>
        <a:xfrm>
          <a:off x="3224762" y="11596230"/>
          <a:ext cx="821531" cy="212938"/>
        </a:xfrm>
        <a:prstGeom prst="downArrow">
          <a:avLst/>
        </a:prstGeom>
        <a:solidFill>
          <a:srgbClr val="ED00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631032</xdr:colOff>
      <xdr:row>62</xdr:row>
      <xdr:rowOff>122268</xdr:rowOff>
    </xdr:from>
    <xdr:to>
      <xdr:col>1</xdr:col>
      <xdr:colOff>1452563</xdr:colOff>
      <xdr:row>63</xdr:row>
      <xdr:rowOff>152033</xdr:rowOff>
    </xdr:to>
    <xdr:sp macro="" textlink="">
      <xdr:nvSpPr>
        <xdr:cNvPr id="8" name="Pfeil: nach unten 7">
          <a:extLst>
            <a:ext uri="{FF2B5EF4-FFF2-40B4-BE49-F238E27FC236}">
              <a16:creationId xmlns:a16="http://schemas.microsoft.com/office/drawing/2014/main" id="{A198E1A6-949D-459D-9C45-7E5A637E0418}"/>
            </a:ext>
          </a:extLst>
        </xdr:cNvPr>
        <xdr:cNvSpPr/>
      </xdr:nvSpPr>
      <xdr:spPr>
        <a:xfrm>
          <a:off x="1825320" y="11596230"/>
          <a:ext cx="821531" cy="212938"/>
        </a:xfrm>
        <a:prstGeom prst="downArrow">
          <a:avLst/>
        </a:prstGeom>
        <a:solidFill>
          <a:srgbClr val="ED00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chulferien.org/NRW/nrw.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9EDC5-7D20-4EFC-8AE0-D47FA016A85D}">
  <sheetPr codeName="Tabelle1">
    <tabColor theme="4" tint="0.79998168889431442"/>
  </sheetPr>
  <dimension ref="A1:I98"/>
  <sheetViews>
    <sheetView showGridLines="0" showRowColHeaders="0" tabSelected="1" zoomScale="115" zoomScaleNormal="115" workbookViewId="0">
      <pane ySplit="10" topLeftCell="A11" activePane="bottomLeft" state="frozen"/>
      <selection pane="bottomLeft" activeCell="A4" sqref="A4"/>
    </sheetView>
  </sheetViews>
  <sheetFormatPr baseColWidth="10" defaultColWidth="0" defaultRowHeight="14.25" zeroHeight="1" x14ac:dyDescent="0.2"/>
  <cols>
    <col min="1" max="1" width="15.625" style="11" customWidth="1"/>
    <col min="2" max="2" width="25.875" style="11" customWidth="1"/>
    <col min="3" max="3" width="12.25" style="11" customWidth="1"/>
    <col min="4" max="7" width="11" style="11" customWidth="1"/>
    <col min="8" max="8" width="21.375" style="11" customWidth="1"/>
    <col min="9" max="9" width="2" style="11" customWidth="1"/>
    <col min="10" max="16384" width="11" style="11" hidden="1"/>
  </cols>
  <sheetData>
    <row r="1" spans="1:8" ht="18" x14ac:dyDescent="0.25">
      <c r="A1" s="13" t="s">
        <v>50</v>
      </c>
    </row>
    <row r="2" spans="1:8" x14ac:dyDescent="0.2"/>
    <row r="3" spans="1:8" ht="15.75" x14ac:dyDescent="0.25">
      <c r="A3" s="15" t="s">
        <v>16</v>
      </c>
    </row>
    <row r="4" spans="1:8" ht="15" x14ac:dyDescent="0.25">
      <c r="A4" s="24">
        <v>2019</v>
      </c>
      <c r="B4" s="12" t="s">
        <v>41</v>
      </c>
      <c r="D4" s="60" t="s">
        <v>42</v>
      </c>
      <c r="E4" s="60"/>
    </row>
    <row r="5" spans="1:8" x14ac:dyDescent="0.2">
      <c r="A5" s="61"/>
    </row>
    <row r="6" spans="1:8" ht="15.75" x14ac:dyDescent="0.25">
      <c r="A6" s="15" t="s">
        <v>31</v>
      </c>
    </row>
    <row r="7" spans="1:8" ht="15" x14ac:dyDescent="0.2">
      <c r="A7" s="53" t="s">
        <v>32</v>
      </c>
    </row>
    <row r="8" spans="1:8" x14ac:dyDescent="0.2">
      <c r="A8" s="61"/>
      <c r="B8" s="62"/>
      <c r="C8" s="62"/>
      <c r="D8" s="62"/>
      <c r="E8" s="62"/>
      <c r="F8" s="62"/>
      <c r="G8" s="62"/>
      <c r="H8" s="62"/>
    </row>
    <row r="9" spans="1:8" ht="15.75" x14ac:dyDescent="0.2">
      <c r="A9" s="63" t="s">
        <v>51</v>
      </c>
      <c r="B9" s="62"/>
      <c r="C9" s="62"/>
      <c r="D9" s="62"/>
      <c r="E9" s="62"/>
      <c r="F9" s="63" t="s">
        <v>49</v>
      </c>
      <c r="G9" s="63"/>
      <c r="H9" s="62"/>
    </row>
    <row r="10" spans="1:8" ht="15" x14ac:dyDescent="0.2">
      <c r="A10" s="21" t="s">
        <v>17</v>
      </c>
      <c r="B10" s="22" t="s">
        <v>18</v>
      </c>
      <c r="C10" s="22" t="s">
        <v>38</v>
      </c>
      <c r="D10" s="23" t="s">
        <v>19</v>
      </c>
      <c r="E10" s="62"/>
      <c r="F10" s="21" t="s">
        <v>39</v>
      </c>
      <c r="G10" s="21" t="s">
        <v>40</v>
      </c>
      <c r="H10" s="23" t="s">
        <v>43</v>
      </c>
    </row>
    <row r="11" spans="1:8" s="14" customFormat="1" x14ac:dyDescent="0.2">
      <c r="A11" s="18">
        <f>DATE(A4,1,1)</f>
        <v>43466</v>
      </c>
      <c r="B11" s="19" t="s">
        <v>2</v>
      </c>
      <c r="C11" s="26"/>
      <c r="D11" s="20">
        <f t="shared" ref="D11:D38" si="0">A11</f>
        <v>43466</v>
      </c>
      <c r="F11" s="50">
        <v>43455</v>
      </c>
      <c r="G11" s="50">
        <v>43469</v>
      </c>
      <c r="H11" s="51" t="s">
        <v>44</v>
      </c>
    </row>
    <row r="12" spans="1:8" s="14" customFormat="1" x14ac:dyDescent="0.2">
      <c r="A12" s="18">
        <f>A13-2</f>
        <v>43574</v>
      </c>
      <c r="B12" s="19" t="s">
        <v>3</v>
      </c>
      <c r="C12" s="26"/>
      <c r="D12" s="20">
        <f t="shared" si="0"/>
        <v>43574</v>
      </c>
      <c r="F12" s="50">
        <v>43570</v>
      </c>
      <c r="G12" s="50">
        <v>43583</v>
      </c>
      <c r="H12" s="51" t="s">
        <v>45</v>
      </c>
    </row>
    <row r="13" spans="1:8" s="14" customFormat="1" x14ac:dyDescent="0.2">
      <c r="A13" s="18">
        <f>7*ROUND((4&amp;-A4)/7+MOD(19*MOD(A4,19)-7,30)*0.14,)-6</f>
        <v>43576</v>
      </c>
      <c r="B13" s="19" t="s">
        <v>4</v>
      </c>
      <c r="C13" s="26"/>
      <c r="D13" s="20">
        <f t="shared" si="0"/>
        <v>43576</v>
      </c>
      <c r="F13" s="50">
        <v>43627</v>
      </c>
      <c r="G13" s="50">
        <v>43627</v>
      </c>
      <c r="H13" s="51" t="s">
        <v>46</v>
      </c>
    </row>
    <row r="14" spans="1:8" s="14" customFormat="1" x14ac:dyDescent="0.2">
      <c r="A14" s="18">
        <f>A13+1</f>
        <v>43577</v>
      </c>
      <c r="B14" s="19" t="s">
        <v>5</v>
      </c>
      <c r="C14" s="26"/>
      <c r="D14" s="20">
        <f t="shared" si="0"/>
        <v>43577</v>
      </c>
      <c r="F14" s="50">
        <v>43661</v>
      </c>
      <c r="G14" s="50">
        <v>43704</v>
      </c>
      <c r="H14" s="51" t="s">
        <v>47</v>
      </c>
    </row>
    <row r="15" spans="1:8" s="14" customFormat="1" x14ac:dyDescent="0.2">
      <c r="A15" s="18">
        <f>DATE(A4,5,1)</f>
        <v>43586</v>
      </c>
      <c r="B15" s="19" t="s">
        <v>10</v>
      </c>
      <c r="C15" s="26"/>
      <c r="D15" s="20">
        <f t="shared" si="0"/>
        <v>43586</v>
      </c>
      <c r="F15" s="50">
        <v>43752</v>
      </c>
      <c r="G15" s="50">
        <v>43765</v>
      </c>
      <c r="H15" s="51" t="s">
        <v>48</v>
      </c>
    </row>
    <row r="16" spans="1:8" s="14" customFormat="1" x14ac:dyDescent="0.2">
      <c r="A16" s="18">
        <f>A13+39</f>
        <v>43615</v>
      </c>
      <c r="B16" s="19" t="s">
        <v>11</v>
      </c>
      <c r="C16" s="26"/>
      <c r="D16" s="20">
        <f t="shared" si="0"/>
        <v>43615</v>
      </c>
      <c r="F16" s="50">
        <v>43822</v>
      </c>
      <c r="G16" s="50">
        <v>43836</v>
      </c>
      <c r="H16" s="51" t="s">
        <v>44</v>
      </c>
    </row>
    <row r="17" spans="1:8" s="14" customFormat="1" x14ac:dyDescent="0.2">
      <c r="A17" s="18">
        <f>A13+49</f>
        <v>43625</v>
      </c>
      <c r="B17" s="19" t="s">
        <v>6</v>
      </c>
      <c r="C17" s="26"/>
      <c r="D17" s="20">
        <f t="shared" si="0"/>
        <v>43625</v>
      </c>
      <c r="F17" s="50"/>
      <c r="G17" s="50"/>
      <c r="H17" s="51"/>
    </row>
    <row r="18" spans="1:8" s="14" customFormat="1" x14ac:dyDescent="0.2">
      <c r="A18" s="18">
        <f>A13+50</f>
        <v>43626</v>
      </c>
      <c r="B18" s="19" t="s">
        <v>7</v>
      </c>
      <c r="C18" s="26"/>
      <c r="D18" s="20">
        <f t="shared" si="0"/>
        <v>43626</v>
      </c>
      <c r="F18" s="50"/>
      <c r="G18" s="50"/>
      <c r="H18" s="51"/>
    </row>
    <row r="19" spans="1:8" s="14" customFormat="1" x14ac:dyDescent="0.2">
      <c r="A19" s="18">
        <f>A13+60</f>
        <v>43636</v>
      </c>
      <c r="B19" s="19" t="s">
        <v>12</v>
      </c>
      <c r="C19" s="26"/>
      <c r="D19" s="20">
        <f t="shared" si="0"/>
        <v>43636</v>
      </c>
      <c r="F19" s="50"/>
      <c r="G19" s="50"/>
      <c r="H19" s="51"/>
    </row>
    <row r="20" spans="1:8" s="14" customFormat="1" x14ac:dyDescent="0.2">
      <c r="A20" s="18">
        <f>DATE(A4,10,3)</f>
        <v>43741</v>
      </c>
      <c r="B20" s="19" t="s">
        <v>36</v>
      </c>
      <c r="C20" s="26"/>
      <c r="D20" s="20">
        <f t="shared" si="0"/>
        <v>43741</v>
      </c>
      <c r="F20" s="50"/>
      <c r="G20" s="50"/>
      <c r="H20" s="51"/>
    </row>
    <row r="21" spans="1:8" s="14" customFormat="1" x14ac:dyDescent="0.2">
      <c r="A21" s="18">
        <f>DATE(A4,11,1)</f>
        <v>43770</v>
      </c>
      <c r="B21" s="19" t="s">
        <v>8</v>
      </c>
      <c r="C21" s="26"/>
      <c r="D21" s="20">
        <f t="shared" si="0"/>
        <v>43770</v>
      </c>
      <c r="F21" s="50"/>
      <c r="G21" s="50"/>
      <c r="H21" s="51"/>
    </row>
    <row r="22" spans="1:8" s="14" customFormat="1" x14ac:dyDescent="0.2">
      <c r="A22" s="18">
        <f>DATE(A4,12,25)</f>
        <v>43824</v>
      </c>
      <c r="B22" s="19" t="s">
        <v>13</v>
      </c>
      <c r="C22" s="26"/>
      <c r="D22" s="20">
        <f>A22</f>
        <v>43824</v>
      </c>
      <c r="F22" s="50"/>
      <c r="G22" s="50"/>
      <c r="H22" s="51"/>
    </row>
    <row r="23" spans="1:8" s="14" customFormat="1" x14ac:dyDescent="0.2">
      <c r="A23" s="18">
        <f>A22+1</f>
        <v>43825</v>
      </c>
      <c r="B23" s="19" t="s">
        <v>14</v>
      </c>
      <c r="C23" s="26"/>
      <c r="D23" s="20">
        <f>A23</f>
        <v>43825</v>
      </c>
      <c r="F23" s="50"/>
      <c r="G23" s="50"/>
      <c r="H23" s="51"/>
    </row>
    <row r="24" spans="1:8" s="14" customFormat="1" x14ac:dyDescent="0.2">
      <c r="A24" s="25" t="str">
        <f t="shared" ref="A24" si="1">IF(C24="","",(C24&amp;$A$4)*1)</f>
        <v/>
      </c>
      <c r="B24" s="51"/>
      <c r="C24" s="52"/>
      <c r="D24" s="20" t="str">
        <f t="shared" ref="D24" si="2">A24</f>
        <v/>
      </c>
      <c r="F24" s="50"/>
      <c r="G24" s="50"/>
      <c r="H24" s="51"/>
    </row>
    <row r="25" spans="1:8" s="14" customFormat="1" x14ac:dyDescent="0.2">
      <c r="A25" s="25" t="str">
        <f t="shared" ref="A25:A38" si="3">IF(C25="","",(C25&amp;$A$4)*1)</f>
        <v/>
      </c>
      <c r="B25" s="51"/>
      <c r="C25" s="52"/>
      <c r="D25" s="20" t="str">
        <f t="shared" si="0"/>
        <v/>
      </c>
      <c r="F25" s="16"/>
      <c r="G25" s="16"/>
      <c r="H25" s="17"/>
    </row>
    <row r="26" spans="1:8" s="14" customFormat="1" x14ac:dyDescent="0.2">
      <c r="A26" s="25" t="str">
        <f t="shared" si="3"/>
        <v/>
      </c>
      <c r="B26" s="51"/>
      <c r="C26" s="52"/>
      <c r="D26" s="20" t="str">
        <f t="shared" si="0"/>
        <v/>
      </c>
      <c r="F26" s="16"/>
      <c r="G26" s="16"/>
      <c r="H26" s="17"/>
    </row>
    <row r="27" spans="1:8" s="14" customFormat="1" x14ac:dyDescent="0.2">
      <c r="A27" s="25" t="str">
        <f t="shared" si="3"/>
        <v/>
      </c>
      <c r="B27" s="51"/>
      <c r="C27" s="52"/>
      <c r="D27" s="20" t="str">
        <f t="shared" si="0"/>
        <v/>
      </c>
      <c r="F27" s="16"/>
      <c r="G27" s="16"/>
      <c r="H27" s="17"/>
    </row>
    <row r="28" spans="1:8" s="14" customFormat="1" x14ac:dyDescent="0.2">
      <c r="A28" s="25" t="str">
        <f t="shared" si="3"/>
        <v/>
      </c>
      <c r="B28" s="51"/>
      <c r="C28" s="52"/>
      <c r="D28" s="20" t="str">
        <f t="shared" si="0"/>
        <v/>
      </c>
      <c r="F28" s="16"/>
      <c r="G28" s="16"/>
      <c r="H28" s="17"/>
    </row>
    <row r="29" spans="1:8" s="14" customFormat="1" x14ac:dyDescent="0.2">
      <c r="A29" s="25" t="str">
        <f t="shared" si="3"/>
        <v/>
      </c>
      <c r="B29" s="51"/>
      <c r="C29" s="52"/>
      <c r="D29" s="20" t="str">
        <f t="shared" si="0"/>
        <v/>
      </c>
      <c r="F29" s="16"/>
      <c r="G29" s="16"/>
      <c r="H29" s="17"/>
    </row>
    <row r="30" spans="1:8" s="14" customFormat="1" x14ac:dyDescent="0.2">
      <c r="A30" s="25" t="str">
        <f t="shared" si="3"/>
        <v/>
      </c>
      <c r="B30" s="51"/>
      <c r="C30" s="52"/>
      <c r="D30" s="20" t="str">
        <f t="shared" si="0"/>
        <v/>
      </c>
      <c r="F30" s="16"/>
      <c r="G30" s="16"/>
      <c r="H30" s="17"/>
    </row>
    <row r="31" spans="1:8" s="14" customFormat="1" x14ac:dyDescent="0.2">
      <c r="A31" s="25" t="str">
        <f t="shared" si="3"/>
        <v/>
      </c>
      <c r="B31" s="51"/>
      <c r="C31" s="52"/>
      <c r="D31" s="20" t="str">
        <f t="shared" si="0"/>
        <v/>
      </c>
      <c r="F31" s="16"/>
      <c r="G31" s="16"/>
      <c r="H31" s="17"/>
    </row>
    <row r="32" spans="1:8" s="14" customFormat="1" x14ac:dyDescent="0.2">
      <c r="A32" s="25" t="str">
        <f t="shared" si="3"/>
        <v/>
      </c>
      <c r="B32" s="51"/>
      <c r="C32" s="52"/>
      <c r="D32" s="20" t="str">
        <f t="shared" si="0"/>
        <v/>
      </c>
      <c r="F32" s="16"/>
      <c r="G32" s="16"/>
      <c r="H32" s="17"/>
    </row>
    <row r="33" spans="1:8" s="14" customFormat="1" x14ac:dyDescent="0.2">
      <c r="A33" s="25" t="str">
        <f t="shared" si="3"/>
        <v/>
      </c>
      <c r="B33" s="51"/>
      <c r="C33" s="52"/>
      <c r="D33" s="20" t="str">
        <f t="shared" si="0"/>
        <v/>
      </c>
      <c r="F33" s="16"/>
      <c r="G33" s="16"/>
      <c r="H33" s="17"/>
    </row>
    <row r="34" spans="1:8" s="14" customFormat="1" x14ac:dyDescent="0.2">
      <c r="A34" s="25" t="str">
        <f t="shared" si="3"/>
        <v/>
      </c>
      <c r="B34" s="51"/>
      <c r="C34" s="52"/>
      <c r="D34" s="20" t="str">
        <f t="shared" si="0"/>
        <v/>
      </c>
      <c r="F34" s="16"/>
      <c r="G34" s="16"/>
      <c r="H34" s="17"/>
    </row>
    <row r="35" spans="1:8" s="14" customFormat="1" x14ac:dyDescent="0.2">
      <c r="A35" s="25" t="str">
        <f t="shared" si="3"/>
        <v/>
      </c>
      <c r="B35" s="51"/>
      <c r="C35" s="52"/>
      <c r="D35" s="20" t="str">
        <f t="shared" si="0"/>
        <v/>
      </c>
      <c r="F35" s="16"/>
      <c r="G35" s="16"/>
      <c r="H35" s="17"/>
    </row>
    <row r="36" spans="1:8" s="14" customFormat="1" x14ac:dyDescent="0.2">
      <c r="A36" s="25" t="str">
        <f t="shared" si="3"/>
        <v/>
      </c>
      <c r="B36" s="51"/>
      <c r="C36" s="52"/>
      <c r="D36" s="20" t="str">
        <f t="shared" si="0"/>
        <v/>
      </c>
      <c r="F36" s="16"/>
      <c r="G36" s="16"/>
      <c r="H36" s="17"/>
    </row>
    <row r="37" spans="1:8" s="14" customFormat="1" x14ac:dyDescent="0.2">
      <c r="A37" s="25" t="str">
        <f t="shared" si="3"/>
        <v/>
      </c>
      <c r="B37" s="51"/>
      <c r="C37" s="52"/>
      <c r="D37" s="20" t="str">
        <f t="shared" si="0"/>
        <v/>
      </c>
      <c r="F37" s="16"/>
      <c r="G37" s="16"/>
      <c r="H37" s="17"/>
    </row>
    <row r="38" spans="1:8" s="14" customFormat="1" x14ac:dyDescent="0.2">
      <c r="A38" s="25" t="str">
        <f t="shared" si="3"/>
        <v/>
      </c>
      <c r="B38" s="51"/>
      <c r="C38" s="52"/>
      <c r="D38" s="20" t="str">
        <f t="shared" si="0"/>
        <v/>
      </c>
    </row>
    <row r="39" spans="1:8" x14ac:dyDescent="0.2"/>
    <row r="40" spans="1:8" ht="15" x14ac:dyDescent="0.25">
      <c r="A40" s="12" t="s">
        <v>20</v>
      </c>
    </row>
    <row r="41" spans="1:8" x14ac:dyDescent="0.2">
      <c r="A41" s="18">
        <f>DATE(A4,1,6)</f>
        <v>43471</v>
      </c>
      <c r="B41" s="19" t="s">
        <v>30</v>
      </c>
      <c r="C41" s="27"/>
      <c r="D41" s="20">
        <f t="shared" ref="D41:D62" si="4">A41</f>
        <v>43471</v>
      </c>
    </row>
    <row r="42" spans="1:8" x14ac:dyDescent="0.2">
      <c r="A42" s="18">
        <f>DATE(A4,2,14)</f>
        <v>43510</v>
      </c>
      <c r="B42" s="19" t="s">
        <v>21</v>
      </c>
      <c r="C42" s="27"/>
      <c r="D42" s="20">
        <f t="shared" si="4"/>
        <v>43510</v>
      </c>
    </row>
    <row r="43" spans="1:8" x14ac:dyDescent="0.2">
      <c r="A43" s="18">
        <f>A45-2</f>
        <v>43528</v>
      </c>
      <c r="B43" s="19" t="s">
        <v>27</v>
      </c>
      <c r="C43" s="27"/>
      <c r="D43" s="20">
        <f t="shared" si="4"/>
        <v>43528</v>
      </c>
    </row>
    <row r="44" spans="1:8" x14ac:dyDescent="0.2">
      <c r="A44" s="18">
        <f>A45-1</f>
        <v>43529</v>
      </c>
      <c r="B44" s="19" t="s">
        <v>28</v>
      </c>
      <c r="C44" s="27"/>
      <c r="D44" s="20">
        <f t="shared" si="4"/>
        <v>43529</v>
      </c>
    </row>
    <row r="45" spans="1:8" x14ac:dyDescent="0.2">
      <c r="A45" s="18">
        <f>A13-46</f>
        <v>43530</v>
      </c>
      <c r="B45" s="19" t="s">
        <v>26</v>
      </c>
      <c r="C45" s="27"/>
      <c r="D45" s="20">
        <f t="shared" si="4"/>
        <v>43530</v>
      </c>
    </row>
    <row r="46" spans="1:8" x14ac:dyDescent="0.2">
      <c r="A46" s="18">
        <f>DATE(A4,6,27)</f>
        <v>43643</v>
      </c>
      <c r="B46" s="19" t="s">
        <v>33</v>
      </c>
      <c r="C46" s="27"/>
      <c r="D46" s="20">
        <f t="shared" si="4"/>
        <v>43643</v>
      </c>
    </row>
    <row r="47" spans="1:8" x14ac:dyDescent="0.2">
      <c r="A47" s="18">
        <f>DATE(A4,11,9)</f>
        <v>43778</v>
      </c>
      <c r="B47" s="19" t="s">
        <v>34</v>
      </c>
      <c r="C47" s="27"/>
      <c r="D47" s="20">
        <f t="shared" si="4"/>
        <v>43778</v>
      </c>
    </row>
    <row r="48" spans="1:8" x14ac:dyDescent="0.2">
      <c r="A48" s="18">
        <f>DATE(A4,11,11)</f>
        <v>43780</v>
      </c>
      <c r="B48" s="19" t="s">
        <v>35</v>
      </c>
      <c r="C48" s="27"/>
      <c r="D48" s="20">
        <f t="shared" si="4"/>
        <v>43780</v>
      </c>
    </row>
    <row r="49" spans="1:5" x14ac:dyDescent="0.2">
      <c r="A49" s="18">
        <f>DATE(A4,12,25)-WEEKDAY(DATE(A4,12,25),2)-21</f>
        <v>43800</v>
      </c>
      <c r="B49" s="19" t="s">
        <v>22</v>
      </c>
      <c r="C49" s="27"/>
      <c r="D49" s="20">
        <f t="shared" si="4"/>
        <v>43800</v>
      </c>
    </row>
    <row r="50" spans="1:5" x14ac:dyDescent="0.2">
      <c r="A50" s="18">
        <f>DATE(A4,12,6)</f>
        <v>43805</v>
      </c>
      <c r="B50" s="19" t="s">
        <v>29</v>
      </c>
      <c r="C50" s="27"/>
      <c r="D50" s="20">
        <f t="shared" si="4"/>
        <v>43805</v>
      </c>
    </row>
    <row r="51" spans="1:5" x14ac:dyDescent="0.2">
      <c r="A51" s="18">
        <f>DATE(A4,12,25)-WEEKDAY(DATE(A4,12,25),2)-14</f>
        <v>43807</v>
      </c>
      <c r="B51" s="19" t="s">
        <v>23</v>
      </c>
      <c r="C51" s="27"/>
      <c r="D51" s="20">
        <f t="shared" si="4"/>
        <v>43807</v>
      </c>
    </row>
    <row r="52" spans="1:5" x14ac:dyDescent="0.2">
      <c r="A52" s="18">
        <f>DATE(A4,12,25)-WEEKDAY(DATE(A4,12,25),2)-7</f>
        <v>43814</v>
      </c>
      <c r="B52" s="19" t="s">
        <v>24</v>
      </c>
      <c r="C52" s="27"/>
      <c r="D52" s="20">
        <f t="shared" si="4"/>
        <v>43814</v>
      </c>
    </row>
    <row r="53" spans="1:5" x14ac:dyDescent="0.2">
      <c r="A53" s="18">
        <f>DATE(A4,12,25)-WEEKDAY(DATE(A4,12,25),2)</f>
        <v>43821</v>
      </c>
      <c r="B53" s="19" t="s">
        <v>25</v>
      </c>
      <c r="C53" s="27"/>
      <c r="D53" s="20">
        <f t="shared" si="4"/>
        <v>43821</v>
      </c>
    </row>
    <row r="54" spans="1:5" x14ac:dyDescent="0.2">
      <c r="A54" s="18">
        <f>DATE(A4,12,24)</f>
        <v>43823</v>
      </c>
      <c r="B54" s="19" t="s">
        <v>15</v>
      </c>
      <c r="C54" s="26"/>
      <c r="D54" s="20">
        <f t="shared" si="4"/>
        <v>43823</v>
      </c>
    </row>
    <row r="55" spans="1:5" x14ac:dyDescent="0.2">
      <c r="A55" s="18">
        <f>A23+5</f>
        <v>43830</v>
      </c>
      <c r="B55" s="19" t="s">
        <v>9</v>
      </c>
      <c r="C55" s="27"/>
      <c r="D55" s="20">
        <f t="shared" ref="D55" si="5">A55</f>
        <v>43830</v>
      </c>
    </row>
    <row r="56" spans="1:5" x14ac:dyDescent="0.2">
      <c r="A56" s="25" t="str">
        <f t="shared" ref="A56:A62" si="6">IF(C56="","",(C56&amp;$A$4)*1)</f>
        <v/>
      </c>
      <c r="B56" s="51"/>
      <c r="C56" s="52"/>
      <c r="D56" s="20" t="str">
        <f t="shared" si="4"/>
        <v/>
      </c>
    </row>
    <row r="57" spans="1:5" x14ac:dyDescent="0.2">
      <c r="A57" s="25" t="str">
        <f t="shared" si="6"/>
        <v/>
      </c>
      <c r="B57" s="51"/>
      <c r="C57" s="52"/>
      <c r="D57" s="20" t="str">
        <f t="shared" si="4"/>
        <v/>
      </c>
    </row>
    <row r="58" spans="1:5" x14ac:dyDescent="0.2">
      <c r="A58" s="25" t="str">
        <f t="shared" si="6"/>
        <v/>
      </c>
      <c r="B58" s="51"/>
      <c r="C58" s="52"/>
      <c r="D58" s="20" t="str">
        <f t="shared" si="4"/>
        <v/>
      </c>
    </row>
    <row r="59" spans="1:5" x14ac:dyDescent="0.2">
      <c r="A59" s="25" t="str">
        <f t="shared" si="6"/>
        <v/>
      </c>
      <c r="B59" s="51"/>
      <c r="C59" s="52"/>
      <c r="D59" s="20" t="str">
        <f t="shared" si="4"/>
        <v/>
      </c>
    </row>
    <row r="60" spans="1:5" x14ac:dyDescent="0.2">
      <c r="A60" s="25" t="str">
        <f t="shared" si="6"/>
        <v/>
      </c>
      <c r="B60" s="51"/>
      <c r="C60" s="52"/>
      <c r="D60" s="20" t="str">
        <f t="shared" si="4"/>
        <v/>
      </c>
    </row>
    <row r="61" spans="1:5" x14ac:dyDescent="0.2">
      <c r="A61" s="25" t="str">
        <f t="shared" si="6"/>
        <v/>
      </c>
      <c r="B61" s="51"/>
      <c r="C61" s="52"/>
      <c r="D61" s="20" t="str">
        <f t="shared" si="4"/>
        <v/>
      </c>
    </row>
    <row r="62" spans="1:5" x14ac:dyDescent="0.2">
      <c r="A62" s="25" t="str">
        <f t="shared" si="6"/>
        <v/>
      </c>
      <c r="B62" s="51"/>
      <c r="C62" s="52"/>
      <c r="D62" s="20" t="str">
        <f t="shared" si="4"/>
        <v/>
      </c>
    </row>
    <row r="63" spans="1:5" x14ac:dyDescent="0.2"/>
    <row r="64" spans="1:5" ht="15" x14ac:dyDescent="0.25">
      <c r="A64" s="12" t="s">
        <v>37</v>
      </c>
      <c r="E64" s="59" t="s">
        <v>52</v>
      </c>
    </row>
    <row r="65" spans="1:5" x14ac:dyDescent="0.2">
      <c r="A65" s="25" t="str">
        <f t="shared" ref="A65:A77" si="7">IF(C65="","",(C65&amp;$A$4)*1)</f>
        <v/>
      </c>
      <c r="B65" s="51"/>
      <c r="C65" s="52"/>
      <c r="D65" s="20" t="str">
        <f t="shared" ref="D65:D77" si="8">A65</f>
        <v/>
      </c>
      <c r="E65" s="59" t="s">
        <v>53</v>
      </c>
    </row>
    <row r="66" spans="1:5" x14ac:dyDescent="0.2">
      <c r="A66" s="25" t="str">
        <f t="shared" si="7"/>
        <v/>
      </c>
      <c r="B66" s="51"/>
      <c r="C66" s="52"/>
      <c r="D66" s="20" t="str">
        <f t="shared" si="8"/>
        <v/>
      </c>
    </row>
    <row r="67" spans="1:5" x14ac:dyDescent="0.2">
      <c r="A67" s="25" t="str">
        <f t="shared" si="7"/>
        <v/>
      </c>
      <c r="B67" s="51"/>
      <c r="C67" s="52"/>
      <c r="D67" s="20" t="str">
        <f t="shared" si="8"/>
        <v/>
      </c>
    </row>
    <row r="68" spans="1:5" x14ac:dyDescent="0.2">
      <c r="A68" s="25" t="str">
        <f t="shared" si="7"/>
        <v/>
      </c>
      <c r="B68" s="51"/>
      <c r="C68" s="52"/>
      <c r="D68" s="20" t="str">
        <f t="shared" si="8"/>
        <v/>
      </c>
    </row>
    <row r="69" spans="1:5" x14ac:dyDescent="0.2">
      <c r="A69" s="25" t="str">
        <f t="shared" si="7"/>
        <v/>
      </c>
      <c r="B69" s="51"/>
      <c r="C69" s="52"/>
      <c r="D69" s="20" t="str">
        <f t="shared" si="8"/>
        <v/>
      </c>
    </row>
    <row r="70" spans="1:5" x14ac:dyDescent="0.2">
      <c r="A70" s="25" t="str">
        <f t="shared" si="7"/>
        <v/>
      </c>
      <c r="B70" s="51"/>
      <c r="C70" s="52"/>
      <c r="D70" s="20" t="str">
        <f t="shared" si="8"/>
        <v/>
      </c>
    </row>
    <row r="71" spans="1:5" x14ac:dyDescent="0.2">
      <c r="A71" s="25" t="str">
        <f t="shared" si="7"/>
        <v/>
      </c>
      <c r="B71" s="51"/>
      <c r="C71" s="52"/>
      <c r="D71" s="20" t="str">
        <f t="shared" si="8"/>
        <v/>
      </c>
    </row>
    <row r="72" spans="1:5" x14ac:dyDescent="0.2">
      <c r="A72" s="25" t="str">
        <f t="shared" si="7"/>
        <v/>
      </c>
      <c r="B72" s="51"/>
      <c r="C72" s="52"/>
      <c r="D72" s="20" t="str">
        <f t="shared" si="8"/>
        <v/>
      </c>
    </row>
    <row r="73" spans="1:5" x14ac:dyDescent="0.2">
      <c r="A73" s="25" t="str">
        <f t="shared" si="7"/>
        <v/>
      </c>
      <c r="B73" s="51"/>
      <c r="C73" s="52"/>
      <c r="D73" s="20" t="str">
        <f t="shared" si="8"/>
        <v/>
      </c>
    </row>
    <row r="74" spans="1:5" x14ac:dyDescent="0.2">
      <c r="A74" s="25" t="str">
        <f t="shared" si="7"/>
        <v/>
      </c>
      <c r="B74" s="51"/>
      <c r="C74" s="52"/>
      <c r="D74" s="20" t="str">
        <f t="shared" si="8"/>
        <v/>
      </c>
    </row>
    <row r="75" spans="1:5" x14ac:dyDescent="0.2">
      <c r="A75" s="25" t="str">
        <f t="shared" si="7"/>
        <v/>
      </c>
      <c r="B75" s="51"/>
      <c r="C75" s="52"/>
      <c r="D75" s="20" t="str">
        <f t="shared" si="8"/>
        <v/>
      </c>
    </row>
    <row r="76" spans="1:5" x14ac:dyDescent="0.2">
      <c r="A76" s="25" t="str">
        <f t="shared" si="7"/>
        <v/>
      </c>
      <c r="B76" s="51"/>
      <c r="C76" s="52"/>
      <c r="D76" s="20" t="str">
        <f t="shared" si="8"/>
        <v/>
      </c>
    </row>
    <row r="77" spans="1:5" x14ac:dyDescent="0.2">
      <c r="A77" s="25" t="str">
        <f t="shared" si="7"/>
        <v/>
      </c>
      <c r="B77" s="51"/>
      <c r="C77" s="52"/>
      <c r="D77" s="20" t="str">
        <f t="shared" si="8"/>
        <v/>
      </c>
    </row>
    <row r="78" spans="1:5" x14ac:dyDescent="0.2">
      <c r="A78" s="25" t="str">
        <f t="shared" ref="A78:A97" si="9">IF(C78="","",(C78&amp;$A$4)*1)</f>
        <v/>
      </c>
      <c r="B78" s="51"/>
      <c r="C78" s="52"/>
      <c r="D78" s="20" t="str">
        <f t="shared" ref="D78:D97" si="10">A78</f>
        <v/>
      </c>
    </row>
    <row r="79" spans="1:5" x14ac:dyDescent="0.2">
      <c r="A79" s="25" t="str">
        <f t="shared" si="9"/>
        <v/>
      </c>
      <c r="B79" s="51"/>
      <c r="C79" s="52"/>
      <c r="D79" s="20" t="str">
        <f t="shared" si="10"/>
        <v/>
      </c>
    </row>
    <row r="80" spans="1:5" x14ac:dyDescent="0.2">
      <c r="A80" s="25" t="str">
        <f t="shared" si="9"/>
        <v/>
      </c>
      <c r="B80" s="51"/>
      <c r="C80" s="52"/>
      <c r="D80" s="20" t="str">
        <f t="shared" si="10"/>
        <v/>
      </c>
    </row>
    <row r="81" spans="1:4" x14ac:dyDescent="0.2">
      <c r="A81" s="25" t="str">
        <f t="shared" si="9"/>
        <v/>
      </c>
      <c r="B81" s="51"/>
      <c r="C81" s="52"/>
      <c r="D81" s="20" t="str">
        <f t="shared" si="10"/>
        <v/>
      </c>
    </row>
    <row r="82" spans="1:4" x14ac:dyDescent="0.2">
      <c r="A82" s="25" t="str">
        <f t="shared" si="9"/>
        <v/>
      </c>
      <c r="B82" s="51"/>
      <c r="C82" s="52"/>
      <c r="D82" s="20" t="str">
        <f t="shared" si="10"/>
        <v/>
      </c>
    </row>
    <row r="83" spans="1:4" x14ac:dyDescent="0.2">
      <c r="A83" s="25" t="str">
        <f t="shared" si="9"/>
        <v/>
      </c>
      <c r="B83" s="51"/>
      <c r="C83" s="52"/>
      <c r="D83" s="20" t="str">
        <f t="shared" si="10"/>
        <v/>
      </c>
    </row>
    <row r="84" spans="1:4" x14ac:dyDescent="0.2">
      <c r="A84" s="25" t="str">
        <f t="shared" si="9"/>
        <v/>
      </c>
      <c r="B84" s="51"/>
      <c r="C84" s="52"/>
      <c r="D84" s="20" t="str">
        <f t="shared" si="10"/>
        <v/>
      </c>
    </row>
    <row r="85" spans="1:4" x14ac:dyDescent="0.2">
      <c r="A85" s="25" t="str">
        <f t="shared" si="9"/>
        <v/>
      </c>
      <c r="B85" s="51"/>
      <c r="C85" s="52"/>
      <c r="D85" s="20" t="str">
        <f t="shared" si="10"/>
        <v/>
      </c>
    </row>
    <row r="86" spans="1:4" x14ac:dyDescent="0.2">
      <c r="A86" s="25" t="str">
        <f t="shared" si="9"/>
        <v/>
      </c>
      <c r="B86" s="51"/>
      <c r="C86" s="52"/>
      <c r="D86" s="20" t="str">
        <f t="shared" si="10"/>
        <v/>
      </c>
    </row>
    <row r="87" spans="1:4" x14ac:dyDescent="0.2">
      <c r="A87" s="25" t="str">
        <f t="shared" si="9"/>
        <v/>
      </c>
      <c r="B87" s="51"/>
      <c r="C87" s="52"/>
      <c r="D87" s="20" t="str">
        <f t="shared" si="10"/>
        <v/>
      </c>
    </row>
    <row r="88" spans="1:4" x14ac:dyDescent="0.2">
      <c r="A88" s="25" t="str">
        <f t="shared" si="9"/>
        <v/>
      </c>
      <c r="B88" s="51"/>
      <c r="C88" s="52"/>
      <c r="D88" s="20" t="str">
        <f t="shared" si="10"/>
        <v/>
      </c>
    </row>
    <row r="89" spans="1:4" x14ac:dyDescent="0.2">
      <c r="A89" s="25" t="str">
        <f t="shared" si="9"/>
        <v/>
      </c>
      <c r="B89" s="51"/>
      <c r="C89" s="52"/>
      <c r="D89" s="20" t="str">
        <f t="shared" si="10"/>
        <v/>
      </c>
    </row>
    <row r="90" spans="1:4" x14ac:dyDescent="0.2">
      <c r="A90" s="25" t="str">
        <f t="shared" si="9"/>
        <v/>
      </c>
      <c r="B90" s="51"/>
      <c r="C90" s="52"/>
      <c r="D90" s="20" t="str">
        <f t="shared" si="10"/>
        <v/>
      </c>
    </row>
    <row r="91" spans="1:4" x14ac:dyDescent="0.2">
      <c r="A91" s="25" t="str">
        <f t="shared" si="9"/>
        <v/>
      </c>
      <c r="B91" s="51"/>
      <c r="C91" s="52"/>
      <c r="D91" s="20" t="str">
        <f t="shared" si="10"/>
        <v/>
      </c>
    </row>
    <row r="92" spans="1:4" x14ac:dyDescent="0.2">
      <c r="A92" s="25" t="str">
        <f t="shared" si="9"/>
        <v/>
      </c>
      <c r="B92" s="51"/>
      <c r="C92" s="52"/>
      <c r="D92" s="20" t="str">
        <f t="shared" si="10"/>
        <v/>
      </c>
    </row>
    <row r="93" spans="1:4" x14ac:dyDescent="0.2">
      <c r="A93" s="25" t="str">
        <f t="shared" si="9"/>
        <v/>
      </c>
      <c r="B93" s="51"/>
      <c r="C93" s="52"/>
      <c r="D93" s="20" t="str">
        <f t="shared" si="10"/>
        <v/>
      </c>
    </row>
    <row r="94" spans="1:4" x14ac:dyDescent="0.2">
      <c r="A94" s="25" t="str">
        <f t="shared" si="9"/>
        <v/>
      </c>
      <c r="B94" s="51"/>
      <c r="C94" s="52"/>
      <c r="D94" s="20" t="str">
        <f t="shared" si="10"/>
        <v/>
      </c>
    </row>
    <row r="95" spans="1:4" x14ac:dyDescent="0.2">
      <c r="A95" s="25" t="str">
        <f t="shared" si="9"/>
        <v/>
      </c>
      <c r="B95" s="51"/>
      <c r="C95" s="52"/>
      <c r="D95" s="20" t="str">
        <f t="shared" si="10"/>
        <v/>
      </c>
    </row>
    <row r="96" spans="1:4" x14ac:dyDescent="0.2">
      <c r="A96" s="25" t="str">
        <f t="shared" si="9"/>
        <v/>
      </c>
      <c r="B96" s="51"/>
      <c r="C96" s="52"/>
      <c r="D96" s="20" t="str">
        <f t="shared" si="10"/>
        <v/>
      </c>
    </row>
    <row r="97" spans="1:4" x14ac:dyDescent="0.2">
      <c r="A97" s="25" t="str">
        <f t="shared" si="9"/>
        <v/>
      </c>
      <c r="B97" s="51"/>
      <c r="C97" s="52"/>
      <c r="D97" s="20" t="str">
        <f t="shared" si="10"/>
        <v/>
      </c>
    </row>
    <row r="98" spans="1:4" x14ac:dyDescent="0.2"/>
  </sheetData>
  <sheetProtection algorithmName="SHA-512" hashValue="rXFGQTyMPrJoh2Sv0PPSN45rtxRNN/0bV1MdKWeFeBAV5cbBh8Gilz208jKZUBWUPX+2cpLC0npKr7ZJO7gbIw==" saltValue="LTwKvZ7FZydFctIvdOnOyQ==" spinCount="100000" sheet="1" objects="1" scenarios="1"/>
  <mergeCells count="1">
    <mergeCell ref="D4:E4"/>
  </mergeCells>
  <dataValidations count="3">
    <dataValidation type="list" allowBlank="1" showInputMessage="1" showErrorMessage="1" errorTitle="Hinweis" error="Bitte wählen Sie im DropDown-Feld den gewünschten Eintrag." sqref="A7" xr:uid="{1E753CA9-E3CD-4BC8-8595-5E38383318CD}">
      <formula1>"eingeblendet,ausgeblendet"</formula1>
    </dataValidation>
    <dataValidation allowBlank="1" showInputMessage="1" showErrorMessage="1" prompt="Bitte das Datum ohne Jahr im Format TT.MM. eingeben, Bsp. 09.04." sqref="C24:C38 C65:C97 C56:C62" xr:uid="{8D58224A-5078-44EC-A1A2-09567B38B0BE}"/>
    <dataValidation type="whole" allowBlank="1" showInputMessage="1" showErrorMessage="1" errorTitle="Hinweis" error="Bitte geben Sie hier nur das gewünschte Jahr ein (Format JJJJ &gt; 2019)" sqref="A4" xr:uid="{4174125B-CA7F-4D5A-8BE1-C3A0E87EDE18}">
      <formula1>1900</formula1>
      <formula2>9999</formula2>
    </dataValidation>
  </dataValidations>
  <hyperlinks>
    <hyperlink ref="D4" r:id="rId1" xr:uid="{7B6227F6-F808-4898-B611-D96F3540A380}"/>
  </hyperlinks>
  <pageMargins left="0.70866141732283472" right="0.70866141732283472" top="0.39370078740157483" bottom="0.39370078740157483" header="0.31496062992125984" footer="0.31496062992125984"/>
  <pageSetup paperSize="9"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AE41D-DAAC-46D3-8140-31B1CDC0FF19}">
  <sheetPr codeName="Tabelle2">
    <tabColor theme="8" tint="-0.249977111117893"/>
    <pageSetUpPr autoPageBreaks="0" fitToPage="1"/>
  </sheetPr>
  <dimension ref="A1:AU36"/>
  <sheetViews>
    <sheetView showGridLines="0" showRowColHeaders="0" zoomScaleNormal="100" workbookViewId="0">
      <selection activeCell="C3" sqref="C3"/>
    </sheetView>
  </sheetViews>
  <sheetFormatPr baseColWidth="10" defaultRowHeight="12.75" x14ac:dyDescent="0.2"/>
  <cols>
    <col min="1" max="1" width="3.375" style="1" customWidth="1"/>
    <col min="2" max="2" width="3.625" style="1" customWidth="1"/>
    <col min="3" max="6" width="4" style="1" customWidth="1"/>
    <col min="7" max="7" width="2.875" style="2" customWidth="1"/>
    <col min="8" max="8" width="1" style="1" customWidth="1"/>
    <col min="9" max="10" width="3.625" style="1" customWidth="1"/>
    <col min="11" max="14" width="4" style="1" customWidth="1"/>
    <col min="15" max="15" width="2.875" style="2" customWidth="1"/>
    <col min="16" max="16" width="1" style="1" customWidth="1"/>
    <col min="17" max="18" width="3.625" style="1" customWidth="1"/>
    <col min="19" max="22" width="4" style="1" customWidth="1"/>
    <col min="23" max="23" width="2.875" style="2" customWidth="1"/>
    <col min="24" max="24" width="1" style="1" customWidth="1"/>
    <col min="25" max="26" width="3.625" style="1" customWidth="1"/>
    <col min="27" max="30" width="4" style="1" customWidth="1"/>
    <col min="31" max="31" width="2.875" style="2" customWidth="1"/>
    <col min="32" max="32" width="1" style="1" customWidth="1"/>
    <col min="33" max="34" width="3.625" style="1" customWidth="1"/>
    <col min="35" max="38" width="4" style="1" customWidth="1"/>
    <col min="39" max="39" width="2.875" style="2" customWidth="1"/>
    <col min="40" max="40" width="1" style="1" customWidth="1"/>
    <col min="41" max="42" width="3.625" style="1" customWidth="1"/>
    <col min="43" max="46" width="4" style="1" customWidth="1"/>
    <col min="47" max="47" width="2.875" style="2" customWidth="1"/>
    <col min="48" max="48" width="11" style="1"/>
    <col min="49" max="256" width="10" style="1"/>
    <col min="257" max="257" width="2.75" style="1" customWidth="1"/>
    <col min="258" max="258" width="2.875" style="1" customWidth="1"/>
    <col min="259" max="262" width="3.25" style="1" customWidth="1"/>
    <col min="263" max="263" width="2.375" style="1" customWidth="1"/>
    <col min="264" max="264" width="1.5" style="1" customWidth="1"/>
    <col min="265" max="266" width="2.875" style="1" customWidth="1"/>
    <col min="267" max="270" width="3.25" style="1" customWidth="1"/>
    <col min="271" max="271" width="2.375" style="1" customWidth="1"/>
    <col min="272" max="272" width="1.5" style="1" customWidth="1"/>
    <col min="273" max="274" width="2.875" style="1" customWidth="1"/>
    <col min="275" max="278" width="3.25" style="1" customWidth="1"/>
    <col min="279" max="279" width="2.375" style="1" customWidth="1"/>
    <col min="280" max="280" width="1.5" style="1" customWidth="1"/>
    <col min="281" max="282" width="2.875" style="1" customWidth="1"/>
    <col min="283" max="286" width="3.25" style="1" customWidth="1"/>
    <col min="287" max="287" width="2.375" style="1" customWidth="1"/>
    <col min="288" max="288" width="1.5" style="1" customWidth="1"/>
    <col min="289" max="290" width="2.875" style="1" customWidth="1"/>
    <col min="291" max="294" width="3.25" style="1" customWidth="1"/>
    <col min="295" max="295" width="2.375" style="1" customWidth="1"/>
    <col min="296" max="296" width="1.5" style="1" customWidth="1"/>
    <col min="297" max="298" width="2.875" style="1" customWidth="1"/>
    <col min="299" max="302" width="3.25" style="1" customWidth="1"/>
    <col min="303" max="303" width="2.375" style="1" customWidth="1"/>
    <col min="304" max="512" width="10" style="1"/>
    <col min="513" max="513" width="2.75" style="1" customWidth="1"/>
    <col min="514" max="514" width="2.875" style="1" customWidth="1"/>
    <col min="515" max="518" width="3.25" style="1" customWidth="1"/>
    <col min="519" max="519" width="2.375" style="1" customWidth="1"/>
    <col min="520" max="520" width="1.5" style="1" customWidth="1"/>
    <col min="521" max="522" width="2.875" style="1" customWidth="1"/>
    <col min="523" max="526" width="3.25" style="1" customWidth="1"/>
    <col min="527" max="527" width="2.375" style="1" customWidth="1"/>
    <col min="528" max="528" width="1.5" style="1" customWidth="1"/>
    <col min="529" max="530" width="2.875" style="1" customWidth="1"/>
    <col min="531" max="534" width="3.25" style="1" customWidth="1"/>
    <col min="535" max="535" width="2.375" style="1" customWidth="1"/>
    <col min="536" max="536" width="1.5" style="1" customWidth="1"/>
    <col min="537" max="538" width="2.875" style="1" customWidth="1"/>
    <col min="539" max="542" width="3.25" style="1" customWidth="1"/>
    <col min="543" max="543" width="2.375" style="1" customWidth="1"/>
    <col min="544" max="544" width="1.5" style="1" customWidth="1"/>
    <col min="545" max="546" width="2.875" style="1" customWidth="1"/>
    <col min="547" max="550" width="3.25" style="1" customWidth="1"/>
    <col min="551" max="551" width="2.375" style="1" customWidth="1"/>
    <col min="552" max="552" width="1.5" style="1" customWidth="1"/>
    <col min="553" max="554" width="2.875" style="1" customWidth="1"/>
    <col min="555" max="558" width="3.25" style="1" customWidth="1"/>
    <col min="559" max="559" width="2.375" style="1" customWidth="1"/>
    <col min="560" max="768" width="10" style="1"/>
    <col min="769" max="769" width="2.75" style="1" customWidth="1"/>
    <col min="770" max="770" width="2.875" style="1" customWidth="1"/>
    <col min="771" max="774" width="3.25" style="1" customWidth="1"/>
    <col min="775" max="775" width="2.375" style="1" customWidth="1"/>
    <col min="776" max="776" width="1.5" style="1" customWidth="1"/>
    <col min="777" max="778" width="2.875" style="1" customWidth="1"/>
    <col min="779" max="782" width="3.25" style="1" customWidth="1"/>
    <col min="783" max="783" width="2.375" style="1" customWidth="1"/>
    <col min="784" max="784" width="1.5" style="1" customWidth="1"/>
    <col min="785" max="786" width="2.875" style="1" customWidth="1"/>
    <col min="787" max="790" width="3.25" style="1" customWidth="1"/>
    <col min="791" max="791" width="2.375" style="1" customWidth="1"/>
    <col min="792" max="792" width="1.5" style="1" customWidth="1"/>
    <col min="793" max="794" width="2.875" style="1" customWidth="1"/>
    <col min="795" max="798" width="3.25" style="1" customWidth="1"/>
    <col min="799" max="799" width="2.375" style="1" customWidth="1"/>
    <col min="800" max="800" width="1.5" style="1" customWidth="1"/>
    <col min="801" max="802" width="2.875" style="1" customWidth="1"/>
    <col min="803" max="806" width="3.25" style="1" customWidth="1"/>
    <col min="807" max="807" width="2.375" style="1" customWidth="1"/>
    <col min="808" max="808" width="1.5" style="1" customWidth="1"/>
    <col min="809" max="810" width="2.875" style="1" customWidth="1"/>
    <col min="811" max="814" width="3.25" style="1" customWidth="1"/>
    <col min="815" max="815" width="2.375" style="1" customWidth="1"/>
    <col min="816" max="1024" width="11" style="1"/>
    <col min="1025" max="1025" width="2.75" style="1" customWidth="1"/>
    <col min="1026" max="1026" width="2.875" style="1" customWidth="1"/>
    <col min="1027" max="1030" width="3.25" style="1" customWidth="1"/>
    <col min="1031" max="1031" width="2.375" style="1" customWidth="1"/>
    <col min="1032" max="1032" width="1.5" style="1" customWidth="1"/>
    <col min="1033" max="1034" width="2.875" style="1" customWidth="1"/>
    <col min="1035" max="1038" width="3.25" style="1" customWidth="1"/>
    <col min="1039" max="1039" width="2.375" style="1" customWidth="1"/>
    <col min="1040" max="1040" width="1.5" style="1" customWidth="1"/>
    <col min="1041" max="1042" width="2.875" style="1" customWidth="1"/>
    <col min="1043" max="1046" width="3.25" style="1" customWidth="1"/>
    <col min="1047" max="1047" width="2.375" style="1" customWidth="1"/>
    <col min="1048" max="1048" width="1.5" style="1" customWidth="1"/>
    <col min="1049" max="1050" width="2.875" style="1" customWidth="1"/>
    <col min="1051" max="1054" width="3.25" style="1" customWidth="1"/>
    <col min="1055" max="1055" width="2.375" style="1" customWidth="1"/>
    <col min="1056" max="1056" width="1.5" style="1" customWidth="1"/>
    <col min="1057" max="1058" width="2.875" style="1" customWidth="1"/>
    <col min="1059" max="1062" width="3.25" style="1" customWidth="1"/>
    <col min="1063" max="1063" width="2.375" style="1" customWidth="1"/>
    <col min="1064" max="1064" width="1.5" style="1" customWidth="1"/>
    <col min="1065" max="1066" width="2.875" style="1" customWidth="1"/>
    <col min="1067" max="1070" width="3.25" style="1" customWidth="1"/>
    <col min="1071" max="1071" width="2.375" style="1" customWidth="1"/>
    <col min="1072" max="1280" width="10" style="1"/>
    <col min="1281" max="1281" width="2.75" style="1" customWidth="1"/>
    <col min="1282" max="1282" width="2.875" style="1" customWidth="1"/>
    <col min="1283" max="1286" width="3.25" style="1" customWidth="1"/>
    <col min="1287" max="1287" width="2.375" style="1" customWidth="1"/>
    <col min="1288" max="1288" width="1.5" style="1" customWidth="1"/>
    <col min="1289" max="1290" width="2.875" style="1" customWidth="1"/>
    <col min="1291" max="1294" width="3.25" style="1" customWidth="1"/>
    <col min="1295" max="1295" width="2.375" style="1" customWidth="1"/>
    <col min="1296" max="1296" width="1.5" style="1" customWidth="1"/>
    <col min="1297" max="1298" width="2.875" style="1" customWidth="1"/>
    <col min="1299" max="1302" width="3.25" style="1" customWidth="1"/>
    <col min="1303" max="1303" width="2.375" style="1" customWidth="1"/>
    <col min="1304" max="1304" width="1.5" style="1" customWidth="1"/>
    <col min="1305" max="1306" width="2.875" style="1" customWidth="1"/>
    <col min="1307" max="1310" width="3.25" style="1" customWidth="1"/>
    <col min="1311" max="1311" width="2.375" style="1" customWidth="1"/>
    <col min="1312" max="1312" width="1.5" style="1" customWidth="1"/>
    <col min="1313" max="1314" width="2.875" style="1" customWidth="1"/>
    <col min="1315" max="1318" width="3.25" style="1" customWidth="1"/>
    <col min="1319" max="1319" width="2.375" style="1" customWidth="1"/>
    <col min="1320" max="1320" width="1.5" style="1" customWidth="1"/>
    <col min="1321" max="1322" width="2.875" style="1" customWidth="1"/>
    <col min="1323" max="1326" width="3.25" style="1" customWidth="1"/>
    <col min="1327" max="1327" width="2.375" style="1" customWidth="1"/>
    <col min="1328" max="1536" width="10" style="1"/>
    <col min="1537" max="1537" width="2.75" style="1" customWidth="1"/>
    <col min="1538" max="1538" width="2.875" style="1" customWidth="1"/>
    <col min="1539" max="1542" width="3.25" style="1" customWidth="1"/>
    <col min="1543" max="1543" width="2.375" style="1" customWidth="1"/>
    <col min="1544" max="1544" width="1.5" style="1" customWidth="1"/>
    <col min="1545" max="1546" width="2.875" style="1" customWidth="1"/>
    <col min="1547" max="1550" width="3.25" style="1" customWidth="1"/>
    <col min="1551" max="1551" width="2.375" style="1" customWidth="1"/>
    <col min="1552" max="1552" width="1.5" style="1" customWidth="1"/>
    <col min="1553" max="1554" width="2.875" style="1" customWidth="1"/>
    <col min="1555" max="1558" width="3.25" style="1" customWidth="1"/>
    <col min="1559" max="1559" width="2.375" style="1" customWidth="1"/>
    <col min="1560" max="1560" width="1.5" style="1" customWidth="1"/>
    <col min="1561" max="1562" width="2.875" style="1" customWidth="1"/>
    <col min="1563" max="1566" width="3.25" style="1" customWidth="1"/>
    <col min="1567" max="1567" width="2.375" style="1" customWidth="1"/>
    <col min="1568" max="1568" width="1.5" style="1" customWidth="1"/>
    <col min="1569" max="1570" width="2.875" style="1" customWidth="1"/>
    <col min="1571" max="1574" width="3.25" style="1" customWidth="1"/>
    <col min="1575" max="1575" width="2.375" style="1" customWidth="1"/>
    <col min="1576" max="1576" width="1.5" style="1" customWidth="1"/>
    <col min="1577" max="1578" width="2.875" style="1" customWidth="1"/>
    <col min="1579" max="1582" width="3.25" style="1" customWidth="1"/>
    <col min="1583" max="1583" width="2.375" style="1" customWidth="1"/>
    <col min="1584" max="1792" width="10" style="1"/>
    <col min="1793" max="1793" width="2.75" style="1" customWidth="1"/>
    <col min="1794" max="1794" width="2.875" style="1" customWidth="1"/>
    <col min="1795" max="1798" width="3.25" style="1" customWidth="1"/>
    <col min="1799" max="1799" width="2.375" style="1" customWidth="1"/>
    <col min="1800" max="1800" width="1.5" style="1" customWidth="1"/>
    <col min="1801" max="1802" width="2.875" style="1" customWidth="1"/>
    <col min="1803" max="1806" width="3.25" style="1" customWidth="1"/>
    <col min="1807" max="1807" width="2.375" style="1" customWidth="1"/>
    <col min="1808" max="1808" width="1.5" style="1" customWidth="1"/>
    <col min="1809" max="1810" width="2.875" style="1" customWidth="1"/>
    <col min="1811" max="1814" width="3.25" style="1" customWidth="1"/>
    <col min="1815" max="1815" width="2.375" style="1" customWidth="1"/>
    <col min="1816" max="1816" width="1.5" style="1" customWidth="1"/>
    <col min="1817" max="1818" width="2.875" style="1" customWidth="1"/>
    <col min="1819" max="1822" width="3.25" style="1" customWidth="1"/>
    <col min="1823" max="1823" width="2.375" style="1" customWidth="1"/>
    <col min="1824" max="1824" width="1.5" style="1" customWidth="1"/>
    <col min="1825" max="1826" width="2.875" style="1" customWidth="1"/>
    <col min="1827" max="1830" width="3.25" style="1" customWidth="1"/>
    <col min="1831" max="1831" width="2.375" style="1" customWidth="1"/>
    <col min="1832" max="1832" width="1.5" style="1" customWidth="1"/>
    <col min="1833" max="1834" width="2.875" style="1" customWidth="1"/>
    <col min="1835" max="1838" width="3.25" style="1" customWidth="1"/>
    <col min="1839" max="1839" width="2.375" style="1" customWidth="1"/>
    <col min="1840" max="2048" width="11" style="1"/>
    <col min="2049" max="2049" width="2.75" style="1" customWidth="1"/>
    <col min="2050" max="2050" width="2.875" style="1" customWidth="1"/>
    <col min="2051" max="2054" width="3.25" style="1" customWidth="1"/>
    <col min="2055" max="2055" width="2.375" style="1" customWidth="1"/>
    <col min="2056" max="2056" width="1.5" style="1" customWidth="1"/>
    <col min="2057" max="2058" width="2.875" style="1" customWidth="1"/>
    <col min="2059" max="2062" width="3.25" style="1" customWidth="1"/>
    <col min="2063" max="2063" width="2.375" style="1" customWidth="1"/>
    <col min="2064" max="2064" width="1.5" style="1" customWidth="1"/>
    <col min="2065" max="2066" width="2.875" style="1" customWidth="1"/>
    <col min="2067" max="2070" width="3.25" style="1" customWidth="1"/>
    <col min="2071" max="2071" width="2.375" style="1" customWidth="1"/>
    <col min="2072" max="2072" width="1.5" style="1" customWidth="1"/>
    <col min="2073" max="2074" width="2.875" style="1" customWidth="1"/>
    <col min="2075" max="2078" width="3.25" style="1" customWidth="1"/>
    <col min="2079" max="2079" width="2.375" style="1" customWidth="1"/>
    <col min="2080" max="2080" width="1.5" style="1" customWidth="1"/>
    <col min="2081" max="2082" width="2.875" style="1" customWidth="1"/>
    <col min="2083" max="2086" width="3.25" style="1" customWidth="1"/>
    <col min="2087" max="2087" width="2.375" style="1" customWidth="1"/>
    <col min="2088" max="2088" width="1.5" style="1" customWidth="1"/>
    <col min="2089" max="2090" width="2.875" style="1" customWidth="1"/>
    <col min="2091" max="2094" width="3.25" style="1" customWidth="1"/>
    <col min="2095" max="2095" width="2.375" style="1" customWidth="1"/>
    <col min="2096" max="2304" width="10" style="1"/>
    <col min="2305" max="2305" width="2.75" style="1" customWidth="1"/>
    <col min="2306" max="2306" width="2.875" style="1" customWidth="1"/>
    <col min="2307" max="2310" width="3.25" style="1" customWidth="1"/>
    <col min="2311" max="2311" width="2.375" style="1" customWidth="1"/>
    <col min="2312" max="2312" width="1.5" style="1" customWidth="1"/>
    <col min="2313" max="2314" width="2.875" style="1" customWidth="1"/>
    <col min="2315" max="2318" width="3.25" style="1" customWidth="1"/>
    <col min="2319" max="2319" width="2.375" style="1" customWidth="1"/>
    <col min="2320" max="2320" width="1.5" style="1" customWidth="1"/>
    <col min="2321" max="2322" width="2.875" style="1" customWidth="1"/>
    <col min="2323" max="2326" width="3.25" style="1" customWidth="1"/>
    <col min="2327" max="2327" width="2.375" style="1" customWidth="1"/>
    <col min="2328" max="2328" width="1.5" style="1" customWidth="1"/>
    <col min="2329" max="2330" width="2.875" style="1" customWidth="1"/>
    <col min="2331" max="2334" width="3.25" style="1" customWidth="1"/>
    <col min="2335" max="2335" width="2.375" style="1" customWidth="1"/>
    <col min="2336" max="2336" width="1.5" style="1" customWidth="1"/>
    <col min="2337" max="2338" width="2.875" style="1" customWidth="1"/>
    <col min="2339" max="2342" width="3.25" style="1" customWidth="1"/>
    <col min="2343" max="2343" width="2.375" style="1" customWidth="1"/>
    <col min="2344" max="2344" width="1.5" style="1" customWidth="1"/>
    <col min="2345" max="2346" width="2.875" style="1" customWidth="1"/>
    <col min="2347" max="2350" width="3.25" style="1" customWidth="1"/>
    <col min="2351" max="2351" width="2.375" style="1" customWidth="1"/>
    <col min="2352" max="2560" width="10" style="1"/>
    <col min="2561" max="2561" width="2.75" style="1" customWidth="1"/>
    <col min="2562" max="2562" width="2.875" style="1" customWidth="1"/>
    <col min="2563" max="2566" width="3.25" style="1" customWidth="1"/>
    <col min="2567" max="2567" width="2.375" style="1" customWidth="1"/>
    <col min="2568" max="2568" width="1.5" style="1" customWidth="1"/>
    <col min="2569" max="2570" width="2.875" style="1" customWidth="1"/>
    <col min="2571" max="2574" width="3.25" style="1" customWidth="1"/>
    <col min="2575" max="2575" width="2.375" style="1" customWidth="1"/>
    <col min="2576" max="2576" width="1.5" style="1" customWidth="1"/>
    <col min="2577" max="2578" width="2.875" style="1" customWidth="1"/>
    <col min="2579" max="2582" width="3.25" style="1" customWidth="1"/>
    <col min="2583" max="2583" width="2.375" style="1" customWidth="1"/>
    <col min="2584" max="2584" width="1.5" style="1" customWidth="1"/>
    <col min="2585" max="2586" width="2.875" style="1" customWidth="1"/>
    <col min="2587" max="2590" width="3.25" style="1" customWidth="1"/>
    <col min="2591" max="2591" width="2.375" style="1" customWidth="1"/>
    <col min="2592" max="2592" width="1.5" style="1" customWidth="1"/>
    <col min="2593" max="2594" width="2.875" style="1" customWidth="1"/>
    <col min="2595" max="2598" width="3.25" style="1" customWidth="1"/>
    <col min="2599" max="2599" width="2.375" style="1" customWidth="1"/>
    <col min="2600" max="2600" width="1.5" style="1" customWidth="1"/>
    <col min="2601" max="2602" width="2.875" style="1" customWidth="1"/>
    <col min="2603" max="2606" width="3.25" style="1" customWidth="1"/>
    <col min="2607" max="2607" width="2.375" style="1" customWidth="1"/>
    <col min="2608" max="2816" width="10" style="1"/>
    <col min="2817" max="2817" width="2.75" style="1" customWidth="1"/>
    <col min="2818" max="2818" width="2.875" style="1" customWidth="1"/>
    <col min="2819" max="2822" width="3.25" style="1" customWidth="1"/>
    <col min="2823" max="2823" width="2.375" style="1" customWidth="1"/>
    <col min="2824" max="2824" width="1.5" style="1" customWidth="1"/>
    <col min="2825" max="2826" width="2.875" style="1" customWidth="1"/>
    <col min="2827" max="2830" width="3.25" style="1" customWidth="1"/>
    <col min="2831" max="2831" width="2.375" style="1" customWidth="1"/>
    <col min="2832" max="2832" width="1.5" style="1" customWidth="1"/>
    <col min="2833" max="2834" width="2.875" style="1" customWidth="1"/>
    <col min="2835" max="2838" width="3.25" style="1" customWidth="1"/>
    <col min="2839" max="2839" width="2.375" style="1" customWidth="1"/>
    <col min="2840" max="2840" width="1.5" style="1" customWidth="1"/>
    <col min="2841" max="2842" width="2.875" style="1" customWidth="1"/>
    <col min="2843" max="2846" width="3.25" style="1" customWidth="1"/>
    <col min="2847" max="2847" width="2.375" style="1" customWidth="1"/>
    <col min="2848" max="2848" width="1.5" style="1" customWidth="1"/>
    <col min="2849" max="2850" width="2.875" style="1" customWidth="1"/>
    <col min="2851" max="2854" width="3.25" style="1" customWidth="1"/>
    <col min="2855" max="2855" width="2.375" style="1" customWidth="1"/>
    <col min="2856" max="2856" width="1.5" style="1" customWidth="1"/>
    <col min="2857" max="2858" width="2.875" style="1" customWidth="1"/>
    <col min="2859" max="2862" width="3.25" style="1" customWidth="1"/>
    <col min="2863" max="2863" width="2.375" style="1" customWidth="1"/>
    <col min="2864" max="3072" width="11" style="1"/>
    <col min="3073" max="3073" width="2.75" style="1" customWidth="1"/>
    <col min="3074" max="3074" width="2.875" style="1" customWidth="1"/>
    <col min="3075" max="3078" width="3.25" style="1" customWidth="1"/>
    <col min="3079" max="3079" width="2.375" style="1" customWidth="1"/>
    <col min="3080" max="3080" width="1.5" style="1" customWidth="1"/>
    <col min="3081" max="3082" width="2.875" style="1" customWidth="1"/>
    <col min="3083" max="3086" width="3.25" style="1" customWidth="1"/>
    <col min="3087" max="3087" width="2.375" style="1" customWidth="1"/>
    <col min="3088" max="3088" width="1.5" style="1" customWidth="1"/>
    <col min="3089" max="3090" width="2.875" style="1" customWidth="1"/>
    <col min="3091" max="3094" width="3.25" style="1" customWidth="1"/>
    <col min="3095" max="3095" width="2.375" style="1" customWidth="1"/>
    <col min="3096" max="3096" width="1.5" style="1" customWidth="1"/>
    <col min="3097" max="3098" width="2.875" style="1" customWidth="1"/>
    <col min="3099" max="3102" width="3.25" style="1" customWidth="1"/>
    <col min="3103" max="3103" width="2.375" style="1" customWidth="1"/>
    <col min="3104" max="3104" width="1.5" style="1" customWidth="1"/>
    <col min="3105" max="3106" width="2.875" style="1" customWidth="1"/>
    <col min="3107" max="3110" width="3.25" style="1" customWidth="1"/>
    <col min="3111" max="3111" width="2.375" style="1" customWidth="1"/>
    <col min="3112" max="3112" width="1.5" style="1" customWidth="1"/>
    <col min="3113" max="3114" width="2.875" style="1" customWidth="1"/>
    <col min="3115" max="3118" width="3.25" style="1" customWidth="1"/>
    <col min="3119" max="3119" width="2.375" style="1" customWidth="1"/>
    <col min="3120" max="3328" width="10" style="1"/>
    <col min="3329" max="3329" width="2.75" style="1" customWidth="1"/>
    <col min="3330" max="3330" width="2.875" style="1" customWidth="1"/>
    <col min="3331" max="3334" width="3.25" style="1" customWidth="1"/>
    <col min="3335" max="3335" width="2.375" style="1" customWidth="1"/>
    <col min="3336" max="3336" width="1.5" style="1" customWidth="1"/>
    <col min="3337" max="3338" width="2.875" style="1" customWidth="1"/>
    <col min="3339" max="3342" width="3.25" style="1" customWidth="1"/>
    <col min="3343" max="3343" width="2.375" style="1" customWidth="1"/>
    <col min="3344" max="3344" width="1.5" style="1" customWidth="1"/>
    <col min="3345" max="3346" width="2.875" style="1" customWidth="1"/>
    <col min="3347" max="3350" width="3.25" style="1" customWidth="1"/>
    <col min="3351" max="3351" width="2.375" style="1" customWidth="1"/>
    <col min="3352" max="3352" width="1.5" style="1" customWidth="1"/>
    <col min="3353" max="3354" width="2.875" style="1" customWidth="1"/>
    <col min="3355" max="3358" width="3.25" style="1" customWidth="1"/>
    <col min="3359" max="3359" width="2.375" style="1" customWidth="1"/>
    <col min="3360" max="3360" width="1.5" style="1" customWidth="1"/>
    <col min="3361" max="3362" width="2.875" style="1" customWidth="1"/>
    <col min="3363" max="3366" width="3.25" style="1" customWidth="1"/>
    <col min="3367" max="3367" width="2.375" style="1" customWidth="1"/>
    <col min="3368" max="3368" width="1.5" style="1" customWidth="1"/>
    <col min="3369" max="3370" width="2.875" style="1" customWidth="1"/>
    <col min="3371" max="3374" width="3.25" style="1" customWidth="1"/>
    <col min="3375" max="3375" width="2.375" style="1" customWidth="1"/>
    <col min="3376" max="3584" width="10" style="1"/>
    <col min="3585" max="3585" width="2.75" style="1" customWidth="1"/>
    <col min="3586" max="3586" width="2.875" style="1" customWidth="1"/>
    <col min="3587" max="3590" width="3.25" style="1" customWidth="1"/>
    <col min="3591" max="3591" width="2.375" style="1" customWidth="1"/>
    <col min="3592" max="3592" width="1.5" style="1" customWidth="1"/>
    <col min="3593" max="3594" width="2.875" style="1" customWidth="1"/>
    <col min="3595" max="3598" width="3.25" style="1" customWidth="1"/>
    <col min="3599" max="3599" width="2.375" style="1" customWidth="1"/>
    <col min="3600" max="3600" width="1.5" style="1" customWidth="1"/>
    <col min="3601" max="3602" width="2.875" style="1" customWidth="1"/>
    <col min="3603" max="3606" width="3.25" style="1" customWidth="1"/>
    <col min="3607" max="3607" width="2.375" style="1" customWidth="1"/>
    <col min="3608" max="3608" width="1.5" style="1" customWidth="1"/>
    <col min="3609" max="3610" width="2.875" style="1" customWidth="1"/>
    <col min="3611" max="3614" width="3.25" style="1" customWidth="1"/>
    <col min="3615" max="3615" width="2.375" style="1" customWidth="1"/>
    <col min="3616" max="3616" width="1.5" style="1" customWidth="1"/>
    <col min="3617" max="3618" width="2.875" style="1" customWidth="1"/>
    <col min="3619" max="3622" width="3.25" style="1" customWidth="1"/>
    <col min="3623" max="3623" width="2.375" style="1" customWidth="1"/>
    <col min="3624" max="3624" width="1.5" style="1" customWidth="1"/>
    <col min="3625" max="3626" width="2.875" style="1" customWidth="1"/>
    <col min="3627" max="3630" width="3.25" style="1" customWidth="1"/>
    <col min="3631" max="3631" width="2.375" style="1" customWidth="1"/>
    <col min="3632" max="3840" width="10" style="1"/>
    <col min="3841" max="3841" width="2.75" style="1" customWidth="1"/>
    <col min="3842" max="3842" width="2.875" style="1" customWidth="1"/>
    <col min="3843" max="3846" width="3.25" style="1" customWidth="1"/>
    <col min="3847" max="3847" width="2.375" style="1" customWidth="1"/>
    <col min="3848" max="3848" width="1.5" style="1" customWidth="1"/>
    <col min="3849" max="3850" width="2.875" style="1" customWidth="1"/>
    <col min="3851" max="3854" width="3.25" style="1" customWidth="1"/>
    <col min="3855" max="3855" width="2.375" style="1" customWidth="1"/>
    <col min="3856" max="3856" width="1.5" style="1" customWidth="1"/>
    <col min="3857" max="3858" width="2.875" style="1" customWidth="1"/>
    <col min="3859" max="3862" width="3.25" style="1" customWidth="1"/>
    <col min="3863" max="3863" width="2.375" style="1" customWidth="1"/>
    <col min="3864" max="3864" width="1.5" style="1" customWidth="1"/>
    <col min="3865" max="3866" width="2.875" style="1" customWidth="1"/>
    <col min="3867" max="3870" width="3.25" style="1" customWidth="1"/>
    <col min="3871" max="3871" width="2.375" style="1" customWidth="1"/>
    <col min="3872" max="3872" width="1.5" style="1" customWidth="1"/>
    <col min="3873" max="3874" width="2.875" style="1" customWidth="1"/>
    <col min="3875" max="3878" width="3.25" style="1" customWidth="1"/>
    <col min="3879" max="3879" width="2.375" style="1" customWidth="1"/>
    <col min="3880" max="3880" width="1.5" style="1" customWidth="1"/>
    <col min="3881" max="3882" width="2.875" style="1" customWidth="1"/>
    <col min="3883" max="3886" width="3.25" style="1" customWidth="1"/>
    <col min="3887" max="3887" width="2.375" style="1" customWidth="1"/>
    <col min="3888" max="4096" width="11" style="1"/>
    <col min="4097" max="4097" width="2.75" style="1" customWidth="1"/>
    <col min="4098" max="4098" width="2.875" style="1" customWidth="1"/>
    <col min="4099" max="4102" width="3.25" style="1" customWidth="1"/>
    <col min="4103" max="4103" width="2.375" style="1" customWidth="1"/>
    <col min="4104" max="4104" width="1.5" style="1" customWidth="1"/>
    <col min="4105" max="4106" width="2.875" style="1" customWidth="1"/>
    <col min="4107" max="4110" width="3.25" style="1" customWidth="1"/>
    <col min="4111" max="4111" width="2.375" style="1" customWidth="1"/>
    <col min="4112" max="4112" width="1.5" style="1" customWidth="1"/>
    <col min="4113" max="4114" width="2.875" style="1" customWidth="1"/>
    <col min="4115" max="4118" width="3.25" style="1" customWidth="1"/>
    <col min="4119" max="4119" width="2.375" style="1" customWidth="1"/>
    <col min="4120" max="4120" width="1.5" style="1" customWidth="1"/>
    <col min="4121" max="4122" width="2.875" style="1" customWidth="1"/>
    <col min="4123" max="4126" width="3.25" style="1" customWidth="1"/>
    <col min="4127" max="4127" width="2.375" style="1" customWidth="1"/>
    <col min="4128" max="4128" width="1.5" style="1" customWidth="1"/>
    <col min="4129" max="4130" width="2.875" style="1" customWidth="1"/>
    <col min="4131" max="4134" width="3.25" style="1" customWidth="1"/>
    <col min="4135" max="4135" width="2.375" style="1" customWidth="1"/>
    <col min="4136" max="4136" width="1.5" style="1" customWidth="1"/>
    <col min="4137" max="4138" width="2.875" style="1" customWidth="1"/>
    <col min="4139" max="4142" width="3.25" style="1" customWidth="1"/>
    <col min="4143" max="4143" width="2.375" style="1" customWidth="1"/>
    <col min="4144" max="4352" width="10" style="1"/>
    <col min="4353" max="4353" width="2.75" style="1" customWidth="1"/>
    <col min="4354" max="4354" width="2.875" style="1" customWidth="1"/>
    <col min="4355" max="4358" width="3.25" style="1" customWidth="1"/>
    <col min="4359" max="4359" width="2.375" style="1" customWidth="1"/>
    <col min="4360" max="4360" width="1.5" style="1" customWidth="1"/>
    <col min="4361" max="4362" width="2.875" style="1" customWidth="1"/>
    <col min="4363" max="4366" width="3.25" style="1" customWidth="1"/>
    <col min="4367" max="4367" width="2.375" style="1" customWidth="1"/>
    <col min="4368" max="4368" width="1.5" style="1" customWidth="1"/>
    <col min="4369" max="4370" width="2.875" style="1" customWidth="1"/>
    <col min="4371" max="4374" width="3.25" style="1" customWidth="1"/>
    <col min="4375" max="4375" width="2.375" style="1" customWidth="1"/>
    <col min="4376" max="4376" width="1.5" style="1" customWidth="1"/>
    <col min="4377" max="4378" width="2.875" style="1" customWidth="1"/>
    <col min="4379" max="4382" width="3.25" style="1" customWidth="1"/>
    <col min="4383" max="4383" width="2.375" style="1" customWidth="1"/>
    <col min="4384" max="4384" width="1.5" style="1" customWidth="1"/>
    <col min="4385" max="4386" width="2.875" style="1" customWidth="1"/>
    <col min="4387" max="4390" width="3.25" style="1" customWidth="1"/>
    <col min="4391" max="4391" width="2.375" style="1" customWidth="1"/>
    <col min="4392" max="4392" width="1.5" style="1" customWidth="1"/>
    <col min="4393" max="4394" width="2.875" style="1" customWidth="1"/>
    <col min="4395" max="4398" width="3.25" style="1" customWidth="1"/>
    <col min="4399" max="4399" width="2.375" style="1" customWidth="1"/>
    <col min="4400" max="4608" width="10" style="1"/>
    <col min="4609" max="4609" width="2.75" style="1" customWidth="1"/>
    <col min="4610" max="4610" width="2.875" style="1" customWidth="1"/>
    <col min="4611" max="4614" width="3.25" style="1" customWidth="1"/>
    <col min="4615" max="4615" width="2.375" style="1" customWidth="1"/>
    <col min="4616" max="4616" width="1.5" style="1" customWidth="1"/>
    <col min="4617" max="4618" width="2.875" style="1" customWidth="1"/>
    <col min="4619" max="4622" width="3.25" style="1" customWidth="1"/>
    <col min="4623" max="4623" width="2.375" style="1" customWidth="1"/>
    <col min="4624" max="4624" width="1.5" style="1" customWidth="1"/>
    <col min="4625" max="4626" width="2.875" style="1" customWidth="1"/>
    <col min="4627" max="4630" width="3.25" style="1" customWidth="1"/>
    <col min="4631" max="4631" width="2.375" style="1" customWidth="1"/>
    <col min="4632" max="4632" width="1.5" style="1" customWidth="1"/>
    <col min="4633" max="4634" width="2.875" style="1" customWidth="1"/>
    <col min="4635" max="4638" width="3.25" style="1" customWidth="1"/>
    <col min="4639" max="4639" width="2.375" style="1" customWidth="1"/>
    <col min="4640" max="4640" width="1.5" style="1" customWidth="1"/>
    <col min="4641" max="4642" width="2.875" style="1" customWidth="1"/>
    <col min="4643" max="4646" width="3.25" style="1" customWidth="1"/>
    <col min="4647" max="4647" width="2.375" style="1" customWidth="1"/>
    <col min="4648" max="4648" width="1.5" style="1" customWidth="1"/>
    <col min="4649" max="4650" width="2.875" style="1" customWidth="1"/>
    <col min="4651" max="4654" width="3.25" style="1" customWidth="1"/>
    <col min="4655" max="4655" width="2.375" style="1" customWidth="1"/>
    <col min="4656" max="4864" width="10" style="1"/>
    <col min="4865" max="4865" width="2.75" style="1" customWidth="1"/>
    <col min="4866" max="4866" width="2.875" style="1" customWidth="1"/>
    <col min="4867" max="4870" width="3.25" style="1" customWidth="1"/>
    <col min="4871" max="4871" width="2.375" style="1" customWidth="1"/>
    <col min="4872" max="4872" width="1.5" style="1" customWidth="1"/>
    <col min="4873" max="4874" width="2.875" style="1" customWidth="1"/>
    <col min="4875" max="4878" width="3.25" style="1" customWidth="1"/>
    <col min="4879" max="4879" width="2.375" style="1" customWidth="1"/>
    <col min="4880" max="4880" width="1.5" style="1" customWidth="1"/>
    <col min="4881" max="4882" width="2.875" style="1" customWidth="1"/>
    <col min="4883" max="4886" width="3.25" style="1" customWidth="1"/>
    <col min="4887" max="4887" width="2.375" style="1" customWidth="1"/>
    <col min="4888" max="4888" width="1.5" style="1" customWidth="1"/>
    <col min="4889" max="4890" width="2.875" style="1" customWidth="1"/>
    <col min="4891" max="4894" width="3.25" style="1" customWidth="1"/>
    <col min="4895" max="4895" width="2.375" style="1" customWidth="1"/>
    <col min="4896" max="4896" width="1.5" style="1" customWidth="1"/>
    <col min="4897" max="4898" width="2.875" style="1" customWidth="1"/>
    <col min="4899" max="4902" width="3.25" style="1" customWidth="1"/>
    <col min="4903" max="4903" width="2.375" style="1" customWidth="1"/>
    <col min="4904" max="4904" width="1.5" style="1" customWidth="1"/>
    <col min="4905" max="4906" width="2.875" style="1" customWidth="1"/>
    <col min="4907" max="4910" width="3.25" style="1" customWidth="1"/>
    <col min="4911" max="4911" width="2.375" style="1" customWidth="1"/>
    <col min="4912" max="5120" width="11" style="1"/>
    <col min="5121" max="5121" width="2.75" style="1" customWidth="1"/>
    <col min="5122" max="5122" width="2.875" style="1" customWidth="1"/>
    <col min="5123" max="5126" width="3.25" style="1" customWidth="1"/>
    <col min="5127" max="5127" width="2.375" style="1" customWidth="1"/>
    <col min="5128" max="5128" width="1.5" style="1" customWidth="1"/>
    <col min="5129" max="5130" width="2.875" style="1" customWidth="1"/>
    <col min="5131" max="5134" width="3.25" style="1" customWidth="1"/>
    <col min="5135" max="5135" width="2.375" style="1" customWidth="1"/>
    <col min="5136" max="5136" width="1.5" style="1" customWidth="1"/>
    <col min="5137" max="5138" width="2.875" style="1" customWidth="1"/>
    <col min="5139" max="5142" width="3.25" style="1" customWidth="1"/>
    <col min="5143" max="5143" width="2.375" style="1" customWidth="1"/>
    <col min="5144" max="5144" width="1.5" style="1" customWidth="1"/>
    <col min="5145" max="5146" width="2.875" style="1" customWidth="1"/>
    <col min="5147" max="5150" width="3.25" style="1" customWidth="1"/>
    <col min="5151" max="5151" width="2.375" style="1" customWidth="1"/>
    <col min="5152" max="5152" width="1.5" style="1" customWidth="1"/>
    <col min="5153" max="5154" width="2.875" style="1" customWidth="1"/>
    <col min="5155" max="5158" width="3.25" style="1" customWidth="1"/>
    <col min="5159" max="5159" width="2.375" style="1" customWidth="1"/>
    <col min="5160" max="5160" width="1.5" style="1" customWidth="1"/>
    <col min="5161" max="5162" width="2.875" style="1" customWidth="1"/>
    <col min="5163" max="5166" width="3.25" style="1" customWidth="1"/>
    <col min="5167" max="5167" width="2.375" style="1" customWidth="1"/>
    <col min="5168" max="5376" width="10" style="1"/>
    <col min="5377" max="5377" width="2.75" style="1" customWidth="1"/>
    <col min="5378" max="5378" width="2.875" style="1" customWidth="1"/>
    <col min="5379" max="5382" width="3.25" style="1" customWidth="1"/>
    <col min="5383" max="5383" width="2.375" style="1" customWidth="1"/>
    <col min="5384" max="5384" width="1.5" style="1" customWidth="1"/>
    <col min="5385" max="5386" width="2.875" style="1" customWidth="1"/>
    <col min="5387" max="5390" width="3.25" style="1" customWidth="1"/>
    <col min="5391" max="5391" width="2.375" style="1" customWidth="1"/>
    <col min="5392" max="5392" width="1.5" style="1" customWidth="1"/>
    <col min="5393" max="5394" width="2.875" style="1" customWidth="1"/>
    <col min="5395" max="5398" width="3.25" style="1" customWidth="1"/>
    <col min="5399" max="5399" width="2.375" style="1" customWidth="1"/>
    <col min="5400" max="5400" width="1.5" style="1" customWidth="1"/>
    <col min="5401" max="5402" width="2.875" style="1" customWidth="1"/>
    <col min="5403" max="5406" width="3.25" style="1" customWidth="1"/>
    <col min="5407" max="5407" width="2.375" style="1" customWidth="1"/>
    <col min="5408" max="5408" width="1.5" style="1" customWidth="1"/>
    <col min="5409" max="5410" width="2.875" style="1" customWidth="1"/>
    <col min="5411" max="5414" width="3.25" style="1" customWidth="1"/>
    <col min="5415" max="5415" width="2.375" style="1" customWidth="1"/>
    <col min="5416" max="5416" width="1.5" style="1" customWidth="1"/>
    <col min="5417" max="5418" width="2.875" style="1" customWidth="1"/>
    <col min="5419" max="5422" width="3.25" style="1" customWidth="1"/>
    <col min="5423" max="5423" width="2.375" style="1" customWidth="1"/>
    <col min="5424" max="5632" width="10" style="1"/>
    <col min="5633" max="5633" width="2.75" style="1" customWidth="1"/>
    <col min="5634" max="5634" width="2.875" style="1" customWidth="1"/>
    <col min="5635" max="5638" width="3.25" style="1" customWidth="1"/>
    <col min="5639" max="5639" width="2.375" style="1" customWidth="1"/>
    <col min="5640" max="5640" width="1.5" style="1" customWidth="1"/>
    <col min="5641" max="5642" width="2.875" style="1" customWidth="1"/>
    <col min="5643" max="5646" width="3.25" style="1" customWidth="1"/>
    <col min="5647" max="5647" width="2.375" style="1" customWidth="1"/>
    <col min="5648" max="5648" width="1.5" style="1" customWidth="1"/>
    <col min="5649" max="5650" width="2.875" style="1" customWidth="1"/>
    <col min="5651" max="5654" width="3.25" style="1" customWidth="1"/>
    <col min="5655" max="5655" width="2.375" style="1" customWidth="1"/>
    <col min="5656" max="5656" width="1.5" style="1" customWidth="1"/>
    <col min="5657" max="5658" width="2.875" style="1" customWidth="1"/>
    <col min="5659" max="5662" width="3.25" style="1" customWidth="1"/>
    <col min="5663" max="5663" width="2.375" style="1" customWidth="1"/>
    <col min="5664" max="5664" width="1.5" style="1" customWidth="1"/>
    <col min="5665" max="5666" width="2.875" style="1" customWidth="1"/>
    <col min="5667" max="5670" width="3.25" style="1" customWidth="1"/>
    <col min="5671" max="5671" width="2.375" style="1" customWidth="1"/>
    <col min="5672" max="5672" width="1.5" style="1" customWidth="1"/>
    <col min="5673" max="5674" width="2.875" style="1" customWidth="1"/>
    <col min="5675" max="5678" width="3.25" style="1" customWidth="1"/>
    <col min="5679" max="5679" width="2.375" style="1" customWidth="1"/>
    <col min="5680" max="5888" width="10" style="1"/>
    <col min="5889" max="5889" width="2.75" style="1" customWidth="1"/>
    <col min="5890" max="5890" width="2.875" style="1" customWidth="1"/>
    <col min="5891" max="5894" width="3.25" style="1" customWidth="1"/>
    <col min="5895" max="5895" width="2.375" style="1" customWidth="1"/>
    <col min="5896" max="5896" width="1.5" style="1" customWidth="1"/>
    <col min="5897" max="5898" width="2.875" style="1" customWidth="1"/>
    <col min="5899" max="5902" width="3.25" style="1" customWidth="1"/>
    <col min="5903" max="5903" width="2.375" style="1" customWidth="1"/>
    <col min="5904" max="5904" width="1.5" style="1" customWidth="1"/>
    <col min="5905" max="5906" width="2.875" style="1" customWidth="1"/>
    <col min="5907" max="5910" width="3.25" style="1" customWidth="1"/>
    <col min="5911" max="5911" width="2.375" style="1" customWidth="1"/>
    <col min="5912" max="5912" width="1.5" style="1" customWidth="1"/>
    <col min="5913" max="5914" width="2.875" style="1" customWidth="1"/>
    <col min="5915" max="5918" width="3.25" style="1" customWidth="1"/>
    <col min="5919" max="5919" width="2.375" style="1" customWidth="1"/>
    <col min="5920" max="5920" width="1.5" style="1" customWidth="1"/>
    <col min="5921" max="5922" width="2.875" style="1" customWidth="1"/>
    <col min="5923" max="5926" width="3.25" style="1" customWidth="1"/>
    <col min="5927" max="5927" width="2.375" style="1" customWidth="1"/>
    <col min="5928" max="5928" width="1.5" style="1" customWidth="1"/>
    <col min="5929" max="5930" width="2.875" style="1" customWidth="1"/>
    <col min="5931" max="5934" width="3.25" style="1" customWidth="1"/>
    <col min="5935" max="5935" width="2.375" style="1" customWidth="1"/>
    <col min="5936" max="6144" width="11" style="1"/>
    <col min="6145" max="6145" width="2.75" style="1" customWidth="1"/>
    <col min="6146" max="6146" width="2.875" style="1" customWidth="1"/>
    <col min="6147" max="6150" width="3.25" style="1" customWidth="1"/>
    <col min="6151" max="6151" width="2.375" style="1" customWidth="1"/>
    <col min="6152" max="6152" width="1.5" style="1" customWidth="1"/>
    <col min="6153" max="6154" width="2.875" style="1" customWidth="1"/>
    <col min="6155" max="6158" width="3.25" style="1" customWidth="1"/>
    <col min="6159" max="6159" width="2.375" style="1" customWidth="1"/>
    <col min="6160" max="6160" width="1.5" style="1" customWidth="1"/>
    <col min="6161" max="6162" width="2.875" style="1" customWidth="1"/>
    <col min="6163" max="6166" width="3.25" style="1" customWidth="1"/>
    <col min="6167" max="6167" width="2.375" style="1" customWidth="1"/>
    <col min="6168" max="6168" width="1.5" style="1" customWidth="1"/>
    <col min="6169" max="6170" width="2.875" style="1" customWidth="1"/>
    <col min="6171" max="6174" width="3.25" style="1" customWidth="1"/>
    <col min="6175" max="6175" width="2.375" style="1" customWidth="1"/>
    <col min="6176" max="6176" width="1.5" style="1" customWidth="1"/>
    <col min="6177" max="6178" width="2.875" style="1" customWidth="1"/>
    <col min="6179" max="6182" width="3.25" style="1" customWidth="1"/>
    <col min="6183" max="6183" width="2.375" style="1" customWidth="1"/>
    <col min="6184" max="6184" width="1.5" style="1" customWidth="1"/>
    <col min="6185" max="6186" width="2.875" style="1" customWidth="1"/>
    <col min="6187" max="6190" width="3.25" style="1" customWidth="1"/>
    <col min="6191" max="6191" width="2.375" style="1" customWidth="1"/>
    <col min="6192" max="6400" width="10" style="1"/>
    <col min="6401" max="6401" width="2.75" style="1" customWidth="1"/>
    <col min="6402" max="6402" width="2.875" style="1" customWidth="1"/>
    <col min="6403" max="6406" width="3.25" style="1" customWidth="1"/>
    <col min="6407" max="6407" width="2.375" style="1" customWidth="1"/>
    <col min="6408" max="6408" width="1.5" style="1" customWidth="1"/>
    <col min="6409" max="6410" width="2.875" style="1" customWidth="1"/>
    <col min="6411" max="6414" width="3.25" style="1" customWidth="1"/>
    <col min="6415" max="6415" width="2.375" style="1" customWidth="1"/>
    <col min="6416" max="6416" width="1.5" style="1" customWidth="1"/>
    <col min="6417" max="6418" width="2.875" style="1" customWidth="1"/>
    <col min="6419" max="6422" width="3.25" style="1" customWidth="1"/>
    <col min="6423" max="6423" width="2.375" style="1" customWidth="1"/>
    <col min="6424" max="6424" width="1.5" style="1" customWidth="1"/>
    <col min="6425" max="6426" width="2.875" style="1" customWidth="1"/>
    <col min="6427" max="6430" width="3.25" style="1" customWidth="1"/>
    <col min="6431" max="6431" width="2.375" style="1" customWidth="1"/>
    <col min="6432" max="6432" width="1.5" style="1" customWidth="1"/>
    <col min="6433" max="6434" width="2.875" style="1" customWidth="1"/>
    <col min="6435" max="6438" width="3.25" style="1" customWidth="1"/>
    <col min="6439" max="6439" width="2.375" style="1" customWidth="1"/>
    <col min="6440" max="6440" width="1.5" style="1" customWidth="1"/>
    <col min="6441" max="6442" width="2.875" style="1" customWidth="1"/>
    <col min="6443" max="6446" width="3.25" style="1" customWidth="1"/>
    <col min="6447" max="6447" width="2.375" style="1" customWidth="1"/>
    <col min="6448" max="6656" width="10" style="1"/>
    <col min="6657" max="6657" width="2.75" style="1" customWidth="1"/>
    <col min="6658" max="6658" width="2.875" style="1" customWidth="1"/>
    <col min="6659" max="6662" width="3.25" style="1" customWidth="1"/>
    <col min="6663" max="6663" width="2.375" style="1" customWidth="1"/>
    <col min="6664" max="6664" width="1.5" style="1" customWidth="1"/>
    <col min="6665" max="6666" width="2.875" style="1" customWidth="1"/>
    <col min="6667" max="6670" width="3.25" style="1" customWidth="1"/>
    <col min="6671" max="6671" width="2.375" style="1" customWidth="1"/>
    <col min="6672" max="6672" width="1.5" style="1" customWidth="1"/>
    <col min="6673" max="6674" width="2.875" style="1" customWidth="1"/>
    <col min="6675" max="6678" width="3.25" style="1" customWidth="1"/>
    <col min="6679" max="6679" width="2.375" style="1" customWidth="1"/>
    <col min="6680" max="6680" width="1.5" style="1" customWidth="1"/>
    <col min="6681" max="6682" width="2.875" style="1" customWidth="1"/>
    <col min="6683" max="6686" width="3.25" style="1" customWidth="1"/>
    <col min="6687" max="6687" width="2.375" style="1" customWidth="1"/>
    <col min="6688" max="6688" width="1.5" style="1" customWidth="1"/>
    <col min="6689" max="6690" width="2.875" style="1" customWidth="1"/>
    <col min="6691" max="6694" width="3.25" style="1" customWidth="1"/>
    <col min="6695" max="6695" width="2.375" style="1" customWidth="1"/>
    <col min="6696" max="6696" width="1.5" style="1" customWidth="1"/>
    <col min="6697" max="6698" width="2.875" style="1" customWidth="1"/>
    <col min="6699" max="6702" width="3.25" style="1" customWidth="1"/>
    <col min="6703" max="6703" width="2.375" style="1" customWidth="1"/>
    <col min="6704" max="6912" width="10" style="1"/>
    <col min="6913" max="6913" width="2.75" style="1" customWidth="1"/>
    <col min="6914" max="6914" width="2.875" style="1" customWidth="1"/>
    <col min="6915" max="6918" width="3.25" style="1" customWidth="1"/>
    <col min="6919" max="6919" width="2.375" style="1" customWidth="1"/>
    <col min="6920" max="6920" width="1.5" style="1" customWidth="1"/>
    <col min="6921" max="6922" width="2.875" style="1" customWidth="1"/>
    <col min="6923" max="6926" width="3.25" style="1" customWidth="1"/>
    <col min="6927" max="6927" width="2.375" style="1" customWidth="1"/>
    <col min="6928" max="6928" width="1.5" style="1" customWidth="1"/>
    <col min="6929" max="6930" width="2.875" style="1" customWidth="1"/>
    <col min="6931" max="6934" width="3.25" style="1" customWidth="1"/>
    <col min="6935" max="6935" width="2.375" style="1" customWidth="1"/>
    <col min="6936" max="6936" width="1.5" style="1" customWidth="1"/>
    <col min="6937" max="6938" width="2.875" style="1" customWidth="1"/>
    <col min="6939" max="6942" width="3.25" style="1" customWidth="1"/>
    <col min="6943" max="6943" width="2.375" style="1" customWidth="1"/>
    <col min="6944" max="6944" width="1.5" style="1" customWidth="1"/>
    <col min="6945" max="6946" width="2.875" style="1" customWidth="1"/>
    <col min="6947" max="6950" width="3.25" style="1" customWidth="1"/>
    <col min="6951" max="6951" width="2.375" style="1" customWidth="1"/>
    <col min="6952" max="6952" width="1.5" style="1" customWidth="1"/>
    <col min="6953" max="6954" width="2.875" style="1" customWidth="1"/>
    <col min="6955" max="6958" width="3.25" style="1" customWidth="1"/>
    <col min="6959" max="6959" width="2.375" style="1" customWidth="1"/>
    <col min="6960" max="7168" width="11" style="1"/>
    <col min="7169" max="7169" width="2.75" style="1" customWidth="1"/>
    <col min="7170" max="7170" width="2.875" style="1" customWidth="1"/>
    <col min="7171" max="7174" width="3.25" style="1" customWidth="1"/>
    <col min="7175" max="7175" width="2.375" style="1" customWidth="1"/>
    <col min="7176" max="7176" width="1.5" style="1" customWidth="1"/>
    <col min="7177" max="7178" width="2.875" style="1" customWidth="1"/>
    <col min="7179" max="7182" width="3.25" style="1" customWidth="1"/>
    <col min="7183" max="7183" width="2.375" style="1" customWidth="1"/>
    <col min="7184" max="7184" width="1.5" style="1" customWidth="1"/>
    <col min="7185" max="7186" width="2.875" style="1" customWidth="1"/>
    <col min="7187" max="7190" width="3.25" style="1" customWidth="1"/>
    <col min="7191" max="7191" width="2.375" style="1" customWidth="1"/>
    <col min="7192" max="7192" width="1.5" style="1" customWidth="1"/>
    <col min="7193" max="7194" width="2.875" style="1" customWidth="1"/>
    <col min="7195" max="7198" width="3.25" style="1" customWidth="1"/>
    <col min="7199" max="7199" width="2.375" style="1" customWidth="1"/>
    <col min="7200" max="7200" width="1.5" style="1" customWidth="1"/>
    <col min="7201" max="7202" width="2.875" style="1" customWidth="1"/>
    <col min="7203" max="7206" width="3.25" style="1" customWidth="1"/>
    <col min="7207" max="7207" width="2.375" style="1" customWidth="1"/>
    <col min="7208" max="7208" width="1.5" style="1" customWidth="1"/>
    <col min="7209" max="7210" width="2.875" style="1" customWidth="1"/>
    <col min="7211" max="7214" width="3.25" style="1" customWidth="1"/>
    <col min="7215" max="7215" width="2.375" style="1" customWidth="1"/>
    <col min="7216" max="7424" width="10" style="1"/>
    <col min="7425" max="7425" width="2.75" style="1" customWidth="1"/>
    <col min="7426" max="7426" width="2.875" style="1" customWidth="1"/>
    <col min="7427" max="7430" width="3.25" style="1" customWidth="1"/>
    <col min="7431" max="7431" width="2.375" style="1" customWidth="1"/>
    <col min="7432" max="7432" width="1.5" style="1" customWidth="1"/>
    <col min="7433" max="7434" width="2.875" style="1" customWidth="1"/>
    <col min="7435" max="7438" width="3.25" style="1" customWidth="1"/>
    <col min="7439" max="7439" width="2.375" style="1" customWidth="1"/>
    <col min="7440" max="7440" width="1.5" style="1" customWidth="1"/>
    <col min="7441" max="7442" width="2.875" style="1" customWidth="1"/>
    <col min="7443" max="7446" width="3.25" style="1" customWidth="1"/>
    <col min="7447" max="7447" width="2.375" style="1" customWidth="1"/>
    <col min="7448" max="7448" width="1.5" style="1" customWidth="1"/>
    <col min="7449" max="7450" width="2.875" style="1" customWidth="1"/>
    <col min="7451" max="7454" width="3.25" style="1" customWidth="1"/>
    <col min="7455" max="7455" width="2.375" style="1" customWidth="1"/>
    <col min="7456" max="7456" width="1.5" style="1" customWidth="1"/>
    <col min="7457" max="7458" width="2.875" style="1" customWidth="1"/>
    <col min="7459" max="7462" width="3.25" style="1" customWidth="1"/>
    <col min="7463" max="7463" width="2.375" style="1" customWidth="1"/>
    <col min="7464" max="7464" width="1.5" style="1" customWidth="1"/>
    <col min="7465" max="7466" width="2.875" style="1" customWidth="1"/>
    <col min="7467" max="7470" width="3.25" style="1" customWidth="1"/>
    <col min="7471" max="7471" width="2.375" style="1" customWidth="1"/>
    <col min="7472" max="7680" width="10" style="1"/>
    <col min="7681" max="7681" width="2.75" style="1" customWidth="1"/>
    <col min="7682" max="7682" width="2.875" style="1" customWidth="1"/>
    <col min="7683" max="7686" width="3.25" style="1" customWidth="1"/>
    <col min="7687" max="7687" width="2.375" style="1" customWidth="1"/>
    <col min="7688" max="7688" width="1.5" style="1" customWidth="1"/>
    <col min="7689" max="7690" width="2.875" style="1" customWidth="1"/>
    <col min="7691" max="7694" width="3.25" style="1" customWidth="1"/>
    <col min="7695" max="7695" width="2.375" style="1" customWidth="1"/>
    <col min="7696" max="7696" width="1.5" style="1" customWidth="1"/>
    <col min="7697" max="7698" width="2.875" style="1" customWidth="1"/>
    <col min="7699" max="7702" width="3.25" style="1" customWidth="1"/>
    <col min="7703" max="7703" width="2.375" style="1" customWidth="1"/>
    <col min="7704" max="7704" width="1.5" style="1" customWidth="1"/>
    <col min="7705" max="7706" width="2.875" style="1" customWidth="1"/>
    <col min="7707" max="7710" width="3.25" style="1" customWidth="1"/>
    <col min="7711" max="7711" width="2.375" style="1" customWidth="1"/>
    <col min="7712" max="7712" width="1.5" style="1" customWidth="1"/>
    <col min="7713" max="7714" width="2.875" style="1" customWidth="1"/>
    <col min="7715" max="7718" width="3.25" style="1" customWidth="1"/>
    <col min="7719" max="7719" width="2.375" style="1" customWidth="1"/>
    <col min="7720" max="7720" width="1.5" style="1" customWidth="1"/>
    <col min="7721" max="7722" width="2.875" style="1" customWidth="1"/>
    <col min="7723" max="7726" width="3.25" style="1" customWidth="1"/>
    <col min="7727" max="7727" width="2.375" style="1" customWidth="1"/>
    <col min="7728" max="7936" width="10" style="1"/>
    <col min="7937" max="7937" width="2.75" style="1" customWidth="1"/>
    <col min="7938" max="7938" width="2.875" style="1" customWidth="1"/>
    <col min="7939" max="7942" width="3.25" style="1" customWidth="1"/>
    <col min="7943" max="7943" width="2.375" style="1" customWidth="1"/>
    <col min="7944" max="7944" width="1.5" style="1" customWidth="1"/>
    <col min="7945" max="7946" width="2.875" style="1" customWidth="1"/>
    <col min="7947" max="7950" width="3.25" style="1" customWidth="1"/>
    <col min="7951" max="7951" width="2.375" style="1" customWidth="1"/>
    <col min="7952" max="7952" width="1.5" style="1" customWidth="1"/>
    <col min="7953" max="7954" width="2.875" style="1" customWidth="1"/>
    <col min="7955" max="7958" width="3.25" style="1" customWidth="1"/>
    <col min="7959" max="7959" width="2.375" style="1" customWidth="1"/>
    <col min="7960" max="7960" width="1.5" style="1" customWidth="1"/>
    <col min="7961" max="7962" width="2.875" style="1" customWidth="1"/>
    <col min="7963" max="7966" width="3.25" style="1" customWidth="1"/>
    <col min="7967" max="7967" width="2.375" style="1" customWidth="1"/>
    <col min="7968" max="7968" width="1.5" style="1" customWidth="1"/>
    <col min="7969" max="7970" width="2.875" style="1" customWidth="1"/>
    <col min="7971" max="7974" width="3.25" style="1" customWidth="1"/>
    <col min="7975" max="7975" width="2.375" style="1" customWidth="1"/>
    <col min="7976" max="7976" width="1.5" style="1" customWidth="1"/>
    <col min="7977" max="7978" width="2.875" style="1" customWidth="1"/>
    <col min="7979" max="7982" width="3.25" style="1" customWidth="1"/>
    <col min="7983" max="7983" width="2.375" style="1" customWidth="1"/>
    <col min="7984" max="8192" width="11" style="1"/>
    <col min="8193" max="8193" width="2.75" style="1" customWidth="1"/>
    <col min="8194" max="8194" width="2.875" style="1" customWidth="1"/>
    <col min="8195" max="8198" width="3.25" style="1" customWidth="1"/>
    <col min="8199" max="8199" width="2.375" style="1" customWidth="1"/>
    <col min="8200" max="8200" width="1.5" style="1" customWidth="1"/>
    <col min="8201" max="8202" width="2.875" style="1" customWidth="1"/>
    <col min="8203" max="8206" width="3.25" style="1" customWidth="1"/>
    <col min="8207" max="8207" width="2.375" style="1" customWidth="1"/>
    <col min="8208" max="8208" width="1.5" style="1" customWidth="1"/>
    <col min="8209" max="8210" width="2.875" style="1" customWidth="1"/>
    <col min="8211" max="8214" width="3.25" style="1" customWidth="1"/>
    <col min="8215" max="8215" width="2.375" style="1" customWidth="1"/>
    <col min="8216" max="8216" width="1.5" style="1" customWidth="1"/>
    <col min="8217" max="8218" width="2.875" style="1" customWidth="1"/>
    <col min="8219" max="8222" width="3.25" style="1" customWidth="1"/>
    <col min="8223" max="8223" width="2.375" style="1" customWidth="1"/>
    <col min="8224" max="8224" width="1.5" style="1" customWidth="1"/>
    <col min="8225" max="8226" width="2.875" style="1" customWidth="1"/>
    <col min="8227" max="8230" width="3.25" style="1" customWidth="1"/>
    <col min="8231" max="8231" width="2.375" style="1" customWidth="1"/>
    <col min="8232" max="8232" width="1.5" style="1" customWidth="1"/>
    <col min="8233" max="8234" width="2.875" style="1" customWidth="1"/>
    <col min="8235" max="8238" width="3.25" style="1" customWidth="1"/>
    <col min="8239" max="8239" width="2.375" style="1" customWidth="1"/>
    <col min="8240" max="8448" width="10" style="1"/>
    <col min="8449" max="8449" width="2.75" style="1" customWidth="1"/>
    <col min="8450" max="8450" width="2.875" style="1" customWidth="1"/>
    <col min="8451" max="8454" width="3.25" style="1" customWidth="1"/>
    <col min="8455" max="8455" width="2.375" style="1" customWidth="1"/>
    <col min="8456" max="8456" width="1.5" style="1" customWidth="1"/>
    <col min="8457" max="8458" width="2.875" style="1" customWidth="1"/>
    <col min="8459" max="8462" width="3.25" style="1" customWidth="1"/>
    <col min="8463" max="8463" width="2.375" style="1" customWidth="1"/>
    <col min="8464" max="8464" width="1.5" style="1" customWidth="1"/>
    <col min="8465" max="8466" width="2.875" style="1" customWidth="1"/>
    <col min="8467" max="8470" width="3.25" style="1" customWidth="1"/>
    <col min="8471" max="8471" width="2.375" style="1" customWidth="1"/>
    <col min="8472" max="8472" width="1.5" style="1" customWidth="1"/>
    <col min="8473" max="8474" width="2.875" style="1" customWidth="1"/>
    <col min="8475" max="8478" width="3.25" style="1" customWidth="1"/>
    <col min="8479" max="8479" width="2.375" style="1" customWidth="1"/>
    <col min="8480" max="8480" width="1.5" style="1" customWidth="1"/>
    <col min="8481" max="8482" width="2.875" style="1" customWidth="1"/>
    <col min="8483" max="8486" width="3.25" style="1" customWidth="1"/>
    <col min="8487" max="8487" width="2.375" style="1" customWidth="1"/>
    <col min="8488" max="8488" width="1.5" style="1" customWidth="1"/>
    <col min="8489" max="8490" width="2.875" style="1" customWidth="1"/>
    <col min="8491" max="8494" width="3.25" style="1" customWidth="1"/>
    <col min="8495" max="8495" width="2.375" style="1" customWidth="1"/>
    <col min="8496" max="8704" width="10" style="1"/>
    <col min="8705" max="8705" width="2.75" style="1" customWidth="1"/>
    <col min="8706" max="8706" width="2.875" style="1" customWidth="1"/>
    <col min="8707" max="8710" width="3.25" style="1" customWidth="1"/>
    <col min="8711" max="8711" width="2.375" style="1" customWidth="1"/>
    <col min="8712" max="8712" width="1.5" style="1" customWidth="1"/>
    <col min="8713" max="8714" width="2.875" style="1" customWidth="1"/>
    <col min="8715" max="8718" width="3.25" style="1" customWidth="1"/>
    <col min="8719" max="8719" width="2.375" style="1" customWidth="1"/>
    <col min="8720" max="8720" width="1.5" style="1" customWidth="1"/>
    <col min="8721" max="8722" width="2.875" style="1" customWidth="1"/>
    <col min="8723" max="8726" width="3.25" style="1" customWidth="1"/>
    <col min="8727" max="8727" width="2.375" style="1" customWidth="1"/>
    <col min="8728" max="8728" width="1.5" style="1" customWidth="1"/>
    <col min="8729" max="8730" width="2.875" style="1" customWidth="1"/>
    <col min="8731" max="8734" width="3.25" style="1" customWidth="1"/>
    <col min="8735" max="8735" width="2.375" style="1" customWidth="1"/>
    <col min="8736" max="8736" width="1.5" style="1" customWidth="1"/>
    <col min="8737" max="8738" width="2.875" style="1" customWidth="1"/>
    <col min="8739" max="8742" width="3.25" style="1" customWidth="1"/>
    <col min="8743" max="8743" width="2.375" style="1" customWidth="1"/>
    <col min="8744" max="8744" width="1.5" style="1" customWidth="1"/>
    <col min="8745" max="8746" width="2.875" style="1" customWidth="1"/>
    <col min="8747" max="8750" width="3.25" style="1" customWidth="1"/>
    <col min="8751" max="8751" width="2.375" style="1" customWidth="1"/>
    <col min="8752" max="8960" width="10" style="1"/>
    <col min="8961" max="8961" width="2.75" style="1" customWidth="1"/>
    <col min="8962" max="8962" width="2.875" style="1" customWidth="1"/>
    <col min="8963" max="8966" width="3.25" style="1" customWidth="1"/>
    <col min="8967" max="8967" width="2.375" style="1" customWidth="1"/>
    <col min="8968" max="8968" width="1.5" style="1" customWidth="1"/>
    <col min="8969" max="8970" width="2.875" style="1" customWidth="1"/>
    <col min="8971" max="8974" width="3.25" style="1" customWidth="1"/>
    <col min="8975" max="8975" width="2.375" style="1" customWidth="1"/>
    <col min="8976" max="8976" width="1.5" style="1" customWidth="1"/>
    <col min="8977" max="8978" width="2.875" style="1" customWidth="1"/>
    <col min="8979" max="8982" width="3.25" style="1" customWidth="1"/>
    <col min="8983" max="8983" width="2.375" style="1" customWidth="1"/>
    <col min="8984" max="8984" width="1.5" style="1" customWidth="1"/>
    <col min="8985" max="8986" width="2.875" style="1" customWidth="1"/>
    <col min="8987" max="8990" width="3.25" style="1" customWidth="1"/>
    <col min="8991" max="8991" width="2.375" style="1" customWidth="1"/>
    <col min="8992" max="8992" width="1.5" style="1" customWidth="1"/>
    <col min="8993" max="8994" width="2.875" style="1" customWidth="1"/>
    <col min="8995" max="8998" width="3.25" style="1" customWidth="1"/>
    <col min="8999" max="8999" width="2.375" style="1" customWidth="1"/>
    <col min="9000" max="9000" width="1.5" style="1" customWidth="1"/>
    <col min="9001" max="9002" width="2.875" style="1" customWidth="1"/>
    <col min="9003" max="9006" width="3.25" style="1" customWidth="1"/>
    <col min="9007" max="9007" width="2.375" style="1" customWidth="1"/>
    <col min="9008" max="9216" width="11" style="1"/>
    <col min="9217" max="9217" width="2.75" style="1" customWidth="1"/>
    <col min="9218" max="9218" width="2.875" style="1" customWidth="1"/>
    <col min="9219" max="9222" width="3.25" style="1" customWidth="1"/>
    <col min="9223" max="9223" width="2.375" style="1" customWidth="1"/>
    <col min="9224" max="9224" width="1.5" style="1" customWidth="1"/>
    <col min="9225" max="9226" width="2.875" style="1" customWidth="1"/>
    <col min="9227" max="9230" width="3.25" style="1" customWidth="1"/>
    <col min="9231" max="9231" width="2.375" style="1" customWidth="1"/>
    <col min="9232" max="9232" width="1.5" style="1" customWidth="1"/>
    <col min="9233" max="9234" width="2.875" style="1" customWidth="1"/>
    <col min="9235" max="9238" width="3.25" style="1" customWidth="1"/>
    <col min="9239" max="9239" width="2.375" style="1" customWidth="1"/>
    <col min="9240" max="9240" width="1.5" style="1" customWidth="1"/>
    <col min="9241" max="9242" width="2.875" style="1" customWidth="1"/>
    <col min="9243" max="9246" width="3.25" style="1" customWidth="1"/>
    <col min="9247" max="9247" width="2.375" style="1" customWidth="1"/>
    <col min="9248" max="9248" width="1.5" style="1" customWidth="1"/>
    <col min="9249" max="9250" width="2.875" style="1" customWidth="1"/>
    <col min="9251" max="9254" width="3.25" style="1" customWidth="1"/>
    <col min="9255" max="9255" width="2.375" style="1" customWidth="1"/>
    <col min="9256" max="9256" width="1.5" style="1" customWidth="1"/>
    <col min="9257" max="9258" width="2.875" style="1" customWidth="1"/>
    <col min="9259" max="9262" width="3.25" style="1" customWidth="1"/>
    <col min="9263" max="9263" width="2.375" style="1" customWidth="1"/>
    <col min="9264" max="9472" width="10" style="1"/>
    <col min="9473" max="9473" width="2.75" style="1" customWidth="1"/>
    <col min="9474" max="9474" width="2.875" style="1" customWidth="1"/>
    <col min="9475" max="9478" width="3.25" style="1" customWidth="1"/>
    <col min="9479" max="9479" width="2.375" style="1" customWidth="1"/>
    <col min="9480" max="9480" width="1.5" style="1" customWidth="1"/>
    <col min="9481" max="9482" width="2.875" style="1" customWidth="1"/>
    <col min="9483" max="9486" width="3.25" style="1" customWidth="1"/>
    <col min="9487" max="9487" width="2.375" style="1" customWidth="1"/>
    <col min="9488" max="9488" width="1.5" style="1" customWidth="1"/>
    <col min="9489" max="9490" width="2.875" style="1" customWidth="1"/>
    <col min="9491" max="9494" width="3.25" style="1" customWidth="1"/>
    <col min="9495" max="9495" width="2.375" style="1" customWidth="1"/>
    <col min="9496" max="9496" width="1.5" style="1" customWidth="1"/>
    <col min="9497" max="9498" width="2.875" style="1" customWidth="1"/>
    <col min="9499" max="9502" width="3.25" style="1" customWidth="1"/>
    <col min="9503" max="9503" width="2.375" style="1" customWidth="1"/>
    <col min="9504" max="9504" width="1.5" style="1" customWidth="1"/>
    <col min="9505" max="9506" width="2.875" style="1" customWidth="1"/>
    <col min="9507" max="9510" width="3.25" style="1" customWidth="1"/>
    <col min="9511" max="9511" width="2.375" style="1" customWidth="1"/>
    <col min="9512" max="9512" width="1.5" style="1" customWidth="1"/>
    <col min="9513" max="9514" width="2.875" style="1" customWidth="1"/>
    <col min="9515" max="9518" width="3.25" style="1" customWidth="1"/>
    <col min="9519" max="9519" width="2.375" style="1" customWidth="1"/>
    <col min="9520" max="9728" width="10" style="1"/>
    <col min="9729" max="9729" width="2.75" style="1" customWidth="1"/>
    <col min="9730" max="9730" width="2.875" style="1" customWidth="1"/>
    <col min="9731" max="9734" width="3.25" style="1" customWidth="1"/>
    <col min="9735" max="9735" width="2.375" style="1" customWidth="1"/>
    <col min="9736" max="9736" width="1.5" style="1" customWidth="1"/>
    <col min="9737" max="9738" width="2.875" style="1" customWidth="1"/>
    <col min="9739" max="9742" width="3.25" style="1" customWidth="1"/>
    <col min="9743" max="9743" width="2.375" style="1" customWidth="1"/>
    <col min="9744" max="9744" width="1.5" style="1" customWidth="1"/>
    <col min="9745" max="9746" width="2.875" style="1" customWidth="1"/>
    <col min="9747" max="9750" width="3.25" style="1" customWidth="1"/>
    <col min="9751" max="9751" width="2.375" style="1" customWidth="1"/>
    <col min="9752" max="9752" width="1.5" style="1" customWidth="1"/>
    <col min="9753" max="9754" width="2.875" style="1" customWidth="1"/>
    <col min="9755" max="9758" width="3.25" style="1" customWidth="1"/>
    <col min="9759" max="9759" width="2.375" style="1" customWidth="1"/>
    <col min="9760" max="9760" width="1.5" style="1" customWidth="1"/>
    <col min="9761" max="9762" width="2.875" style="1" customWidth="1"/>
    <col min="9763" max="9766" width="3.25" style="1" customWidth="1"/>
    <col min="9767" max="9767" width="2.375" style="1" customWidth="1"/>
    <col min="9768" max="9768" width="1.5" style="1" customWidth="1"/>
    <col min="9769" max="9770" width="2.875" style="1" customWidth="1"/>
    <col min="9771" max="9774" width="3.25" style="1" customWidth="1"/>
    <col min="9775" max="9775" width="2.375" style="1" customWidth="1"/>
    <col min="9776" max="9984" width="10" style="1"/>
    <col min="9985" max="9985" width="2.75" style="1" customWidth="1"/>
    <col min="9986" max="9986" width="2.875" style="1" customWidth="1"/>
    <col min="9987" max="9990" width="3.25" style="1" customWidth="1"/>
    <col min="9991" max="9991" width="2.375" style="1" customWidth="1"/>
    <col min="9992" max="9992" width="1.5" style="1" customWidth="1"/>
    <col min="9993" max="9994" width="2.875" style="1" customWidth="1"/>
    <col min="9995" max="9998" width="3.25" style="1" customWidth="1"/>
    <col min="9999" max="9999" width="2.375" style="1" customWidth="1"/>
    <col min="10000" max="10000" width="1.5" style="1" customWidth="1"/>
    <col min="10001" max="10002" width="2.875" style="1" customWidth="1"/>
    <col min="10003" max="10006" width="3.25" style="1" customWidth="1"/>
    <col min="10007" max="10007" width="2.375" style="1" customWidth="1"/>
    <col min="10008" max="10008" width="1.5" style="1" customWidth="1"/>
    <col min="10009" max="10010" width="2.875" style="1" customWidth="1"/>
    <col min="10011" max="10014" width="3.25" style="1" customWidth="1"/>
    <col min="10015" max="10015" width="2.375" style="1" customWidth="1"/>
    <col min="10016" max="10016" width="1.5" style="1" customWidth="1"/>
    <col min="10017" max="10018" width="2.875" style="1" customWidth="1"/>
    <col min="10019" max="10022" width="3.25" style="1" customWidth="1"/>
    <col min="10023" max="10023" width="2.375" style="1" customWidth="1"/>
    <col min="10024" max="10024" width="1.5" style="1" customWidth="1"/>
    <col min="10025" max="10026" width="2.875" style="1" customWidth="1"/>
    <col min="10027" max="10030" width="3.25" style="1" customWidth="1"/>
    <col min="10031" max="10031" width="2.375" style="1" customWidth="1"/>
    <col min="10032" max="10240" width="11" style="1"/>
    <col min="10241" max="10241" width="2.75" style="1" customWidth="1"/>
    <col min="10242" max="10242" width="2.875" style="1" customWidth="1"/>
    <col min="10243" max="10246" width="3.25" style="1" customWidth="1"/>
    <col min="10247" max="10247" width="2.375" style="1" customWidth="1"/>
    <col min="10248" max="10248" width="1.5" style="1" customWidth="1"/>
    <col min="10249" max="10250" width="2.875" style="1" customWidth="1"/>
    <col min="10251" max="10254" width="3.25" style="1" customWidth="1"/>
    <col min="10255" max="10255" width="2.375" style="1" customWidth="1"/>
    <col min="10256" max="10256" width="1.5" style="1" customWidth="1"/>
    <col min="10257" max="10258" width="2.875" style="1" customWidth="1"/>
    <col min="10259" max="10262" width="3.25" style="1" customWidth="1"/>
    <col min="10263" max="10263" width="2.375" style="1" customWidth="1"/>
    <col min="10264" max="10264" width="1.5" style="1" customWidth="1"/>
    <col min="10265" max="10266" width="2.875" style="1" customWidth="1"/>
    <col min="10267" max="10270" width="3.25" style="1" customWidth="1"/>
    <col min="10271" max="10271" width="2.375" style="1" customWidth="1"/>
    <col min="10272" max="10272" width="1.5" style="1" customWidth="1"/>
    <col min="10273" max="10274" width="2.875" style="1" customWidth="1"/>
    <col min="10275" max="10278" width="3.25" style="1" customWidth="1"/>
    <col min="10279" max="10279" width="2.375" style="1" customWidth="1"/>
    <col min="10280" max="10280" width="1.5" style="1" customWidth="1"/>
    <col min="10281" max="10282" width="2.875" style="1" customWidth="1"/>
    <col min="10283" max="10286" width="3.25" style="1" customWidth="1"/>
    <col min="10287" max="10287" width="2.375" style="1" customWidth="1"/>
    <col min="10288" max="10496" width="10" style="1"/>
    <col min="10497" max="10497" width="2.75" style="1" customWidth="1"/>
    <col min="10498" max="10498" width="2.875" style="1" customWidth="1"/>
    <col min="10499" max="10502" width="3.25" style="1" customWidth="1"/>
    <col min="10503" max="10503" width="2.375" style="1" customWidth="1"/>
    <col min="10504" max="10504" width="1.5" style="1" customWidth="1"/>
    <col min="10505" max="10506" width="2.875" style="1" customWidth="1"/>
    <col min="10507" max="10510" width="3.25" style="1" customWidth="1"/>
    <col min="10511" max="10511" width="2.375" style="1" customWidth="1"/>
    <col min="10512" max="10512" width="1.5" style="1" customWidth="1"/>
    <col min="10513" max="10514" width="2.875" style="1" customWidth="1"/>
    <col min="10515" max="10518" width="3.25" style="1" customWidth="1"/>
    <col min="10519" max="10519" width="2.375" style="1" customWidth="1"/>
    <col min="10520" max="10520" width="1.5" style="1" customWidth="1"/>
    <col min="10521" max="10522" width="2.875" style="1" customWidth="1"/>
    <col min="10523" max="10526" width="3.25" style="1" customWidth="1"/>
    <col min="10527" max="10527" width="2.375" style="1" customWidth="1"/>
    <col min="10528" max="10528" width="1.5" style="1" customWidth="1"/>
    <col min="10529" max="10530" width="2.875" style="1" customWidth="1"/>
    <col min="10531" max="10534" width="3.25" style="1" customWidth="1"/>
    <col min="10535" max="10535" width="2.375" style="1" customWidth="1"/>
    <col min="10536" max="10536" width="1.5" style="1" customWidth="1"/>
    <col min="10537" max="10538" width="2.875" style="1" customWidth="1"/>
    <col min="10539" max="10542" width="3.25" style="1" customWidth="1"/>
    <col min="10543" max="10543" width="2.375" style="1" customWidth="1"/>
    <col min="10544" max="10752" width="10" style="1"/>
    <col min="10753" max="10753" width="2.75" style="1" customWidth="1"/>
    <col min="10754" max="10754" width="2.875" style="1" customWidth="1"/>
    <col min="10755" max="10758" width="3.25" style="1" customWidth="1"/>
    <col min="10759" max="10759" width="2.375" style="1" customWidth="1"/>
    <col min="10760" max="10760" width="1.5" style="1" customWidth="1"/>
    <col min="10761" max="10762" width="2.875" style="1" customWidth="1"/>
    <col min="10763" max="10766" width="3.25" style="1" customWidth="1"/>
    <col min="10767" max="10767" width="2.375" style="1" customWidth="1"/>
    <col min="10768" max="10768" width="1.5" style="1" customWidth="1"/>
    <col min="10769" max="10770" width="2.875" style="1" customWidth="1"/>
    <col min="10771" max="10774" width="3.25" style="1" customWidth="1"/>
    <col min="10775" max="10775" width="2.375" style="1" customWidth="1"/>
    <col min="10776" max="10776" width="1.5" style="1" customWidth="1"/>
    <col min="10777" max="10778" width="2.875" style="1" customWidth="1"/>
    <col min="10779" max="10782" width="3.25" style="1" customWidth="1"/>
    <col min="10783" max="10783" width="2.375" style="1" customWidth="1"/>
    <col min="10784" max="10784" width="1.5" style="1" customWidth="1"/>
    <col min="10785" max="10786" width="2.875" style="1" customWidth="1"/>
    <col min="10787" max="10790" width="3.25" style="1" customWidth="1"/>
    <col min="10791" max="10791" width="2.375" style="1" customWidth="1"/>
    <col min="10792" max="10792" width="1.5" style="1" customWidth="1"/>
    <col min="10793" max="10794" width="2.875" style="1" customWidth="1"/>
    <col min="10795" max="10798" width="3.25" style="1" customWidth="1"/>
    <col min="10799" max="10799" width="2.375" style="1" customWidth="1"/>
    <col min="10800" max="11008" width="10" style="1"/>
    <col min="11009" max="11009" width="2.75" style="1" customWidth="1"/>
    <col min="11010" max="11010" width="2.875" style="1" customWidth="1"/>
    <col min="11011" max="11014" width="3.25" style="1" customWidth="1"/>
    <col min="11015" max="11015" width="2.375" style="1" customWidth="1"/>
    <col min="11016" max="11016" width="1.5" style="1" customWidth="1"/>
    <col min="11017" max="11018" width="2.875" style="1" customWidth="1"/>
    <col min="11019" max="11022" width="3.25" style="1" customWidth="1"/>
    <col min="11023" max="11023" width="2.375" style="1" customWidth="1"/>
    <col min="11024" max="11024" width="1.5" style="1" customWidth="1"/>
    <col min="11025" max="11026" width="2.875" style="1" customWidth="1"/>
    <col min="11027" max="11030" width="3.25" style="1" customWidth="1"/>
    <col min="11031" max="11031" width="2.375" style="1" customWidth="1"/>
    <col min="11032" max="11032" width="1.5" style="1" customWidth="1"/>
    <col min="11033" max="11034" width="2.875" style="1" customWidth="1"/>
    <col min="11035" max="11038" width="3.25" style="1" customWidth="1"/>
    <col min="11039" max="11039" width="2.375" style="1" customWidth="1"/>
    <col min="11040" max="11040" width="1.5" style="1" customWidth="1"/>
    <col min="11041" max="11042" width="2.875" style="1" customWidth="1"/>
    <col min="11043" max="11046" width="3.25" style="1" customWidth="1"/>
    <col min="11047" max="11047" width="2.375" style="1" customWidth="1"/>
    <col min="11048" max="11048" width="1.5" style="1" customWidth="1"/>
    <col min="11049" max="11050" width="2.875" style="1" customWidth="1"/>
    <col min="11051" max="11054" width="3.25" style="1" customWidth="1"/>
    <col min="11055" max="11055" width="2.375" style="1" customWidth="1"/>
    <col min="11056" max="11264" width="11" style="1"/>
    <col min="11265" max="11265" width="2.75" style="1" customWidth="1"/>
    <col min="11266" max="11266" width="2.875" style="1" customWidth="1"/>
    <col min="11267" max="11270" width="3.25" style="1" customWidth="1"/>
    <col min="11271" max="11271" width="2.375" style="1" customWidth="1"/>
    <col min="11272" max="11272" width="1.5" style="1" customWidth="1"/>
    <col min="11273" max="11274" width="2.875" style="1" customWidth="1"/>
    <col min="11275" max="11278" width="3.25" style="1" customWidth="1"/>
    <col min="11279" max="11279" width="2.375" style="1" customWidth="1"/>
    <col min="11280" max="11280" width="1.5" style="1" customWidth="1"/>
    <col min="11281" max="11282" width="2.875" style="1" customWidth="1"/>
    <col min="11283" max="11286" width="3.25" style="1" customWidth="1"/>
    <col min="11287" max="11287" width="2.375" style="1" customWidth="1"/>
    <col min="11288" max="11288" width="1.5" style="1" customWidth="1"/>
    <col min="11289" max="11290" width="2.875" style="1" customWidth="1"/>
    <col min="11291" max="11294" width="3.25" style="1" customWidth="1"/>
    <col min="11295" max="11295" width="2.375" style="1" customWidth="1"/>
    <col min="11296" max="11296" width="1.5" style="1" customWidth="1"/>
    <col min="11297" max="11298" width="2.875" style="1" customWidth="1"/>
    <col min="11299" max="11302" width="3.25" style="1" customWidth="1"/>
    <col min="11303" max="11303" width="2.375" style="1" customWidth="1"/>
    <col min="11304" max="11304" width="1.5" style="1" customWidth="1"/>
    <col min="11305" max="11306" width="2.875" style="1" customWidth="1"/>
    <col min="11307" max="11310" width="3.25" style="1" customWidth="1"/>
    <col min="11311" max="11311" width="2.375" style="1" customWidth="1"/>
    <col min="11312" max="11520" width="10" style="1"/>
    <col min="11521" max="11521" width="2.75" style="1" customWidth="1"/>
    <col min="11522" max="11522" width="2.875" style="1" customWidth="1"/>
    <col min="11523" max="11526" width="3.25" style="1" customWidth="1"/>
    <col min="11527" max="11527" width="2.375" style="1" customWidth="1"/>
    <col min="11528" max="11528" width="1.5" style="1" customWidth="1"/>
    <col min="11529" max="11530" width="2.875" style="1" customWidth="1"/>
    <col min="11531" max="11534" width="3.25" style="1" customWidth="1"/>
    <col min="11535" max="11535" width="2.375" style="1" customWidth="1"/>
    <col min="11536" max="11536" width="1.5" style="1" customWidth="1"/>
    <col min="11537" max="11538" width="2.875" style="1" customWidth="1"/>
    <col min="11539" max="11542" width="3.25" style="1" customWidth="1"/>
    <col min="11543" max="11543" width="2.375" style="1" customWidth="1"/>
    <col min="11544" max="11544" width="1.5" style="1" customWidth="1"/>
    <col min="11545" max="11546" width="2.875" style="1" customWidth="1"/>
    <col min="11547" max="11550" width="3.25" style="1" customWidth="1"/>
    <col min="11551" max="11551" width="2.375" style="1" customWidth="1"/>
    <col min="11552" max="11552" width="1.5" style="1" customWidth="1"/>
    <col min="11553" max="11554" width="2.875" style="1" customWidth="1"/>
    <col min="11555" max="11558" width="3.25" style="1" customWidth="1"/>
    <col min="11559" max="11559" width="2.375" style="1" customWidth="1"/>
    <col min="11560" max="11560" width="1.5" style="1" customWidth="1"/>
    <col min="11561" max="11562" width="2.875" style="1" customWidth="1"/>
    <col min="11563" max="11566" width="3.25" style="1" customWidth="1"/>
    <col min="11567" max="11567" width="2.375" style="1" customWidth="1"/>
    <col min="11568" max="11776" width="10" style="1"/>
    <col min="11777" max="11777" width="2.75" style="1" customWidth="1"/>
    <col min="11778" max="11778" width="2.875" style="1" customWidth="1"/>
    <col min="11779" max="11782" width="3.25" style="1" customWidth="1"/>
    <col min="11783" max="11783" width="2.375" style="1" customWidth="1"/>
    <col min="11784" max="11784" width="1.5" style="1" customWidth="1"/>
    <col min="11785" max="11786" width="2.875" style="1" customWidth="1"/>
    <col min="11787" max="11790" width="3.25" style="1" customWidth="1"/>
    <col min="11791" max="11791" width="2.375" style="1" customWidth="1"/>
    <col min="11792" max="11792" width="1.5" style="1" customWidth="1"/>
    <col min="11793" max="11794" width="2.875" style="1" customWidth="1"/>
    <col min="11795" max="11798" width="3.25" style="1" customWidth="1"/>
    <col min="11799" max="11799" width="2.375" style="1" customWidth="1"/>
    <col min="11800" max="11800" width="1.5" style="1" customWidth="1"/>
    <col min="11801" max="11802" width="2.875" style="1" customWidth="1"/>
    <col min="11803" max="11806" width="3.25" style="1" customWidth="1"/>
    <col min="11807" max="11807" width="2.375" style="1" customWidth="1"/>
    <col min="11808" max="11808" width="1.5" style="1" customWidth="1"/>
    <col min="11809" max="11810" width="2.875" style="1" customWidth="1"/>
    <col min="11811" max="11814" width="3.25" style="1" customWidth="1"/>
    <col min="11815" max="11815" width="2.375" style="1" customWidth="1"/>
    <col min="11816" max="11816" width="1.5" style="1" customWidth="1"/>
    <col min="11817" max="11818" width="2.875" style="1" customWidth="1"/>
    <col min="11819" max="11822" width="3.25" style="1" customWidth="1"/>
    <col min="11823" max="11823" width="2.375" style="1" customWidth="1"/>
    <col min="11824" max="12032" width="10" style="1"/>
    <col min="12033" max="12033" width="2.75" style="1" customWidth="1"/>
    <col min="12034" max="12034" width="2.875" style="1" customWidth="1"/>
    <col min="12035" max="12038" width="3.25" style="1" customWidth="1"/>
    <col min="12039" max="12039" width="2.375" style="1" customWidth="1"/>
    <col min="12040" max="12040" width="1.5" style="1" customWidth="1"/>
    <col min="12041" max="12042" width="2.875" style="1" customWidth="1"/>
    <col min="12043" max="12046" width="3.25" style="1" customWidth="1"/>
    <col min="12047" max="12047" width="2.375" style="1" customWidth="1"/>
    <col min="12048" max="12048" width="1.5" style="1" customWidth="1"/>
    <col min="12049" max="12050" width="2.875" style="1" customWidth="1"/>
    <col min="12051" max="12054" width="3.25" style="1" customWidth="1"/>
    <col min="12055" max="12055" width="2.375" style="1" customWidth="1"/>
    <col min="12056" max="12056" width="1.5" style="1" customWidth="1"/>
    <col min="12057" max="12058" width="2.875" style="1" customWidth="1"/>
    <col min="12059" max="12062" width="3.25" style="1" customWidth="1"/>
    <col min="12063" max="12063" width="2.375" style="1" customWidth="1"/>
    <col min="12064" max="12064" width="1.5" style="1" customWidth="1"/>
    <col min="12065" max="12066" width="2.875" style="1" customWidth="1"/>
    <col min="12067" max="12070" width="3.25" style="1" customWidth="1"/>
    <col min="12071" max="12071" width="2.375" style="1" customWidth="1"/>
    <col min="12072" max="12072" width="1.5" style="1" customWidth="1"/>
    <col min="12073" max="12074" width="2.875" style="1" customWidth="1"/>
    <col min="12075" max="12078" width="3.25" style="1" customWidth="1"/>
    <col min="12079" max="12079" width="2.375" style="1" customWidth="1"/>
    <col min="12080" max="12288" width="11" style="1"/>
    <col min="12289" max="12289" width="2.75" style="1" customWidth="1"/>
    <col min="12290" max="12290" width="2.875" style="1" customWidth="1"/>
    <col min="12291" max="12294" width="3.25" style="1" customWidth="1"/>
    <col min="12295" max="12295" width="2.375" style="1" customWidth="1"/>
    <col min="12296" max="12296" width="1.5" style="1" customWidth="1"/>
    <col min="12297" max="12298" width="2.875" style="1" customWidth="1"/>
    <col min="12299" max="12302" width="3.25" style="1" customWidth="1"/>
    <col min="12303" max="12303" width="2.375" style="1" customWidth="1"/>
    <col min="12304" max="12304" width="1.5" style="1" customWidth="1"/>
    <col min="12305" max="12306" width="2.875" style="1" customWidth="1"/>
    <col min="12307" max="12310" width="3.25" style="1" customWidth="1"/>
    <col min="12311" max="12311" width="2.375" style="1" customWidth="1"/>
    <col min="12312" max="12312" width="1.5" style="1" customWidth="1"/>
    <col min="12313" max="12314" width="2.875" style="1" customWidth="1"/>
    <col min="12315" max="12318" width="3.25" style="1" customWidth="1"/>
    <col min="12319" max="12319" width="2.375" style="1" customWidth="1"/>
    <col min="12320" max="12320" width="1.5" style="1" customWidth="1"/>
    <col min="12321" max="12322" width="2.875" style="1" customWidth="1"/>
    <col min="12323" max="12326" width="3.25" style="1" customWidth="1"/>
    <col min="12327" max="12327" width="2.375" style="1" customWidth="1"/>
    <col min="12328" max="12328" width="1.5" style="1" customWidth="1"/>
    <col min="12329" max="12330" width="2.875" style="1" customWidth="1"/>
    <col min="12331" max="12334" width="3.25" style="1" customWidth="1"/>
    <col min="12335" max="12335" width="2.375" style="1" customWidth="1"/>
    <col min="12336" max="12544" width="10" style="1"/>
    <col min="12545" max="12545" width="2.75" style="1" customWidth="1"/>
    <col min="12546" max="12546" width="2.875" style="1" customWidth="1"/>
    <col min="12547" max="12550" width="3.25" style="1" customWidth="1"/>
    <col min="12551" max="12551" width="2.375" style="1" customWidth="1"/>
    <col min="12552" max="12552" width="1.5" style="1" customWidth="1"/>
    <col min="12553" max="12554" width="2.875" style="1" customWidth="1"/>
    <col min="12555" max="12558" width="3.25" style="1" customWidth="1"/>
    <col min="12559" max="12559" width="2.375" style="1" customWidth="1"/>
    <col min="12560" max="12560" width="1.5" style="1" customWidth="1"/>
    <col min="12561" max="12562" width="2.875" style="1" customWidth="1"/>
    <col min="12563" max="12566" width="3.25" style="1" customWidth="1"/>
    <col min="12567" max="12567" width="2.375" style="1" customWidth="1"/>
    <col min="12568" max="12568" width="1.5" style="1" customWidth="1"/>
    <col min="12569" max="12570" width="2.875" style="1" customWidth="1"/>
    <col min="12571" max="12574" width="3.25" style="1" customWidth="1"/>
    <col min="12575" max="12575" width="2.375" style="1" customWidth="1"/>
    <col min="12576" max="12576" width="1.5" style="1" customWidth="1"/>
    <col min="12577" max="12578" width="2.875" style="1" customWidth="1"/>
    <col min="12579" max="12582" width="3.25" style="1" customWidth="1"/>
    <col min="12583" max="12583" width="2.375" style="1" customWidth="1"/>
    <col min="12584" max="12584" width="1.5" style="1" customWidth="1"/>
    <col min="12585" max="12586" width="2.875" style="1" customWidth="1"/>
    <col min="12587" max="12590" width="3.25" style="1" customWidth="1"/>
    <col min="12591" max="12591" width="2.375" style="1" customWidth="1"/>
    <col min="12592" max="12800" width="10" style="1"/>
    <col min="12801" max="12801" width="2.75" style="1" customWidth="1"/>
    <col min="12802" max="12802" width="2.875" style="1" customWidth="1"/>
    <col min="12803" max="12806" width="3.25" style="1" customWidth="1"/>
    <col min="12807" max="12807" width="2.375" style="1" customWidth="1"/>
    <col min="12808" max="12808" width="1.5" style="1" customWidth="1"/>
    <col min="12809" max="12810" width="2.875" style="1" customWidth="1"/>
    <col min="12811" max="12814" width="3.25" style="1" customWidth="1"/>
    <col min="12815" max="12815" width="2.375" style="1" customWidth="1"/>
    <col min="12816" max="12816" width="1.5" style="1" customWidth="1"/>
    <col min="12817" max="12818" width="2.875" style="1" customWidth="1"/>
    <col min="12819" max="12822" width="3.25" style="1" customWidth="1"/>
    <col min="12823" max="12823" width="2.375" style="1" customWidth="1"/>
    <col min="12824" max="12824" width="1.5" style="1" customWidth="1"/>
    <col min="12825" max="12826" width="2.875" style="1" customWidth="1"/>
    <col min="12827" max="12830" width="3.25" style="1" customWidth="1"/>
    <col min="12831" max="12831" width="2.375" style="1" customWidth="1"/>
    <col min="12832" max="12832" width="1.5" style="1" customWidth="1"/>
    <col min="12833" max="12834" width="2.875" style="1" customWidth="1"/>
    <col min="12835" max="12838" width="3.25" style="1" customWidth="1"/>
    <col min="12839" max="12839" width="2.375" style="1" customWidth="1"/>
    <col min="12840" max="12840" width="1.5" style="1" customWidth="1"/>
    <col min="12841" max="12842" width="2.875" style="1" customWidth="1"/>
    <col min="12843" max="12846" width="3.25" style="1" customWidth="1"/>
    <col min="12847" max="12847" width="2.375" style="1" customWidth="1"/>
    <col min="12848" max="13056" width="10" style="1"/>
    <col min="13057" max="13057" width="2.75" style="1" customWidth="1"/>
    <col min="13058" max="13058" width="2.875" style="1" customWidth="1"/>
    <col min="13059" max="13062" width="3.25" style="1" customWidth="1"/>
    <col min="13063" max="13063" width="2.375" style="1" customWidth="1"/>
    <col min="13064" max="13064" width="1.5" style="1" customWidth="1"/>
    <col min="13065" max="13066" width="2.875" style="1" customWidth="1"/>
    <col min="13067" max="13070" width="3.25" style="1" customWidth="1"/>
    <col min="13071" max="13071" width="2.375" style="1" customWidth="1"/>
    <col min="13072" max="13072" width="1.5" style="1" customWidth="1"/>
    <col min="13073" max="13074" width="2.875" style="1" customWidth="1"/>
    <col min="13075" max="13078" width="3.25" style="1" customWidth="1"/>
    <col min="13079" max="13079" width="2.375" style="1" customWidth="1"/>
    <col min="13080" max="13080" width="1.5" style="1" customWidth="1"/>
    <col min="13081" max="13082" width="2.875" style="1" customWidth="1"/>
    <col min="13083" max="13086" width="3.25" style="1" customWidth="1"/>
    <col min="13087" max="13087" width="2.375" style="1" customWidth="1"/>
    <col min="13088" max="13088" width="1.5" style="1" customWidth="1"/>
    <col min="13089" max="13090" width="2.875" style="1" customWidth="1"/>
    <col min="13091" max="13094" width="3.25" style="1" customWidth="1"/>
    <col min="13095" max="13095" width="2.375" style="1" customWidth="1"/>
    <col min="13096" max="13096" width="1.5" style="1" customWidth="1"/>
    <col min="13097" max="13098" width="2.875" style="1" customWidth="1"/>
    <col min="13099" max="13102" width="3.25" style="1" customWidth="1"/>
    <col min="13103" max="13103" width="2.375" style="1" customWidth="1"/>
    <col min="13104" max="13312" width="11" style="1"/>
    <col min="13313" max="13313" width="2.75" style="1" customWidth="1"/>
    <col min="13314" max="13314" width="2.875" style="1" customWidth="1"/>
    <col min="13315" max="13318" width="3.25" style="1" customWidth="1"/>
    <col min="13319" max="13319" width="2.375" style="1" customWidth="1"/>
    <col min="13320" max="13320" width="1.5" style="1" customWidth="1"/>
    <col min="13321" max="13322" width="2.875" style="1" customWidth="1"/>
    <col min="13323" max="13326" width="3.25" style="1" customWidth="1"/>
    <col min="13327" max="13327" width="2.375" style="1" customWidth="1"/>
    <col min="13328" max="13328" width="1.5" style="1" customWidth="1"/>
    <col min="13329" max="13330" width="2.875" style="1" customWidth="1"/>
    <col min="13331" max="13334" width="3.25" style="1" customWidth="1"/>
    <col min="13335" max="13335" width="2.375" style="1" customWidth="1"/>
    <col min="13336" max="13336" width="1.5" style="1" customWidth="1"/>
    <col min="13337" max="13338" width="2.875" style="1" customWidth="1"/>
    <col min="13339" max="13342" width="3.25" style="1" customWidth="1"/>
    <col min="13343" max="13343" width="2.375" style="1" customWidth="1"/>
    <col min="13344" max="13344" width="1.5" style="1" customWidth="1"/>
    <col min="13345" max="13346" width="2.875" style="1" customWidth="1"/>
    <col min="13347" max="13350" width="3.25" style="1" customWidth="1"/>
    <col min="13351" max="13351" width="2.375" style="1" customWidth="1"/>
    <col min="13352" max="13352" width="1.5" style="1" customWidth="1"/>
    <col min="13353" max="13354" width="2.875" style="1" customWidth="1"/>
    <col min="13355" max="13358" width="3.25" style="1" customWidth="1"/>
    <col min="13359" max="13359" width="2.375" style="1" customWidth="1"/>
    <col min="13360" max="13568" width="10" style="1"/>
    <col min="13569" max="13569" width="2.75" style="1" customWidth="1"/>
    <col min="13570" max="13570" width="2.875" style="1" customWidth="1"/>
    <col min="13571" max="13574" width="3.25" style="1" customWidth="1"/>
    <col min="13575" max="13575" width="2.375" style="1" customWidth="1"/>
    <col min="13576" max="13576" width="1.5" style="1" customWidth="1"/>
    <col min="13577" max="13578" width="2.875" style="1" customWidth="1"/>
    <col min="13579" max="13582" width="3.25" style="1" customWidth="1"/>
    <col min="13583" max="13583" width="2.375" style="1" customWidth="1"/>
    <col min="13584" max="13584" width="1.5" style="1" customWidth="1"/>
    <col min="13585" max="13586" width="2.875" style="1" customWidth="1"/>
    <col min="13587" max="13590" width="3.25" style="1" customWidth="1"/>
    <col min="13591" max="13591" width="2.375" style="1" customWidth="1"/>
    <col min="13592" max="13592" width="1.5" style="1" customWidth="1"/>
    <col min="13593" max="13594" width="2.875" style="1" customWidth="1"/>
    <col min="13595" max="13598" width="3.25" style="1" customWidth="1"/>
    <col min="13599" max="13599" width="2.375" style="1" customWidth="1"/>
    <col min="13600" max="13600" width="1.5" style="1" customWidth="1"/>
    <col min="13601" max="13602" width="2.875" style="1" customWidth="1"/>
    <col min="13603" max="13606" width="3.25" style="1" customWidth="1"/>
    <col min="13607" max="13607" width="2.375" style="1" customWidth="1"/>
    <col min="13608" max="13608" width="1.5" style="1" customWidth="1"/>
    <col min="13609" max="13610" width="2.875" style="1" customWidth="1"/>
    <col min="13611" max="13614" width="3.25" style="1" customWidth="1"/>
    <col min="13615" max="13615" width="2.375" style="1" customWidth="1"/>
    <col min="13616" max="13824" width="10" style="1"/>
    <col min="13825" max="13825" width="2.75" style="1" customWidth="1"/>
    <col min="13826" max="13826" width="2.875" style="1" customWidth="1"/>
    <col min="13827" max="13830" width="3.25" style="1" customWidth="1"/>
    <col min="13831" max="13831" width="2.375" style="1" customWidth="1"/>
    <col min="13832" max="13832" width="1.5" style="1" customWidth="1"/>
    <col min="13833" max="13834" width="2.875" style="1" customWidth="1"/>
    <col min="13835" max="13838" width="3.25" style="1" customWidth="1"/>
    <col min="13839" max="13839" width="2.375" style="1" customWidth="1"/>
    <col min="13840" max="13840" width="1.5" style="1" customWidth="1"/>
    <col min="13841" max="13842" width="2.875" style="1" customWidth="1"/>
    <col min="13843" max="13846" width="3.25" style="1" customWidth="1"/>
    <col min="13847" max="13847" width="2.375" style="1" customWidth="1"/>
    <col min="13848" max="13848" width="1.5" style="1" customWidth="1"/>
    <col min="13849" max="13850" width="2.875" style="1" customWidth="1"/>
    <col min="13851" max="13854" width="3.25" style="1" customWidth="1"/>
    <col min="13855" max="13855" width="2.375" style="1" customWidth="1"/>
    <col min="13856" max="13856" width="1.5" style="1" customWidth="1"/>
    <col min="13857" max="13858" width="2.875" style="1" customWidth="1"/>
    <col min="13859" max="13862" width="3.25" style="1" customWidth="1"/>
    <col min="13863" max="13863" width="2.375" style="1" customWidth="1"/>
    <col min="13864" max="13864" width="1.5" style="1" customWidth="1"/>
    <col min="13865" max="13866" width="2.875" style="1" customWidth="1"/>
    <col min="13867" max="13870" width="3.25" style="1" customWidth="1"/>
    <col min="13871" max="13871" width="2.375" style="1" customWidth="1"/>
    <col min="13872" max="14080" width="10" style="1"/>
    <col min="14081" max="14081" width="2.75" style="1" customWidth="1"/>
    <col min="14082" max="14082" width="2.875" style="1" customWidth="1"/>
    <col min="14083" max="14086" width="3.25" style="1" customWidth="1"/>
    <col min="14087" max="14087" width="2.375" style="1" customWidth="1"/>
    <col min="14088" max="14088" width="1.5" style="1" customWidth="1"/>
    <col min="14089" max="14090" width="2.875" style="1" customWidth="1"/>
    <col min="14091" max="14094" width="3.25" style="1" customWidth="1"/>
    <col min="14095" max="14095" width="2.375" style="1" customWidth="1"/>
    <col min="14096" max="14096" width="1.5" style="1" customWidth="1"/>
    <col min="14097" max="14098" width="2.875" style="1" customWidth="1"/>
    <col min="14099" max="14102" width="3.25" style="1" customWidth="1"/>
    <col min="14103" max="14103" width="2.375" style="1" customWidth="1"/>
    <col min="14104" max="14104" width="1.5" style="1" customWidth="1"/>
    <col min="14105" max="14106" width="2.875" style="1" customWidth="1"/>
    <col min="14107" max="14110" width="3.25" style="1" customWidth="1"/>
    <col min="14111" max="14111" width="2.375" style="1" customWidth="1"/>
    <col min="14112" max="14112" width="1.5" style="1" customWidth="1"/>
    <col min="14113" max="14114" width="2.875" style="1" customWidth="1"/>
    <col min="14115" max="14118" width="3.25" style="1" customWidth="1"/>
    <col min="14119" max="14119" width="2.375" style="1" customWidth="1"/>
    <col min="14120" max="14120" width="1.5" style="1" customWidth="1"/>
    <col min="14121" max="14122" width="2.875" style="1" customWidth="1"/>
    <col min="14123" max="14126" width="3.25" style="1" customWidth="1"/>
    <col min="14127" max="14127" width="2.375" style="1" customWidth="1"/>
    <col min="14128" max="14336" width="11" style="1"/>
    <col min="14337" max="14337" width="2.75" style="1" customWidth="1"/>
    <col min="14338" max="14338" width="2.875" style="1" customWidth="1"/>
    <col min="14339" max="14342" width="3.25" style="1" customWidth="1"/>
    <col min="14343" max="14343" width="2.375" style="1" customWidth="1"/>
    <col min="14344" max="14344" width="1.5" style="1" customWidth="1"/>
    <col min="14345" max="14346" width="2.875" style="1" customWidth="1"/>
    <col min="14347" max="14350" width="3.25" style="1" customWidth="1"/>
    <col min="14351" max="14351" width="2.375" style="1" customWidth="1"/>
    <col min="14352" max="14352" width="1.5" style="1" customWidth="1"/>
    <col min="14353" max="14354" width="2.875" style="1" customWidth="1"/>
    <col min="14355" max="14358" width="3.25" style="1" customWidth="1"/>
    <col min="14359" max="14359" width="2.375" style="1" customWidth="1"/>
    <col min="14360" max="14360" width="1.5" style="1" customWidth="1"/>
    <col min="14361" max="14362" width="2.875" style="1" customWidth="1"/>
    <col min="14363" max="14366" width="3.25" style="1" customWidth="1"/>
    <col min="14367" max="14367" width="2.375" style="1" customWidth="1"/>
    <col min="14368" max="14368" width="1.5" style="1" customWidth="1"/>
    <col min="14369" max="14370" width="2.875" style="1" customWidth="1"/>
    <col min="14371" max="14374" width="3.25" style="1" customWidth="1"/>
    <col min="14375" max="14375" width="2.375" style="1" customWidth="1"/>
    <col min="14376" max="14376" width="1.5" style="1" customWidth="1"/>
    <col min="14377" max="14378" width="2.875" style="1" customWidth="1"/>
    <col min="14379" max="14382" width="3.25" style="1" customWidth="1"/>
    <col min="14383" max="14383" width="2.375" style="1" customWidth="1"/>
    <col min="14384" max="14592" width="10" style="1"/>
    <col min="14593" max="14593" width="2.75" style="1" customWidth="1"/>
    <col min="14594" max="14594" width="2.875" style="1" customWidth="1"/>
    <col min="14595" max="14598" width="3.25" style="1" customWidth="1"/>
    <col min="14599" max="14599" width="2.375" style="1" customWidth="1"/>
    <col min="14600" max="14600" width="1.5" style="1" customWidth="1"/>
    <col min="14601" max="14602" width="2.875" style="1" customWidth="1"/>
    <col min="14603" max="14606" width="3.25" style="1" customWidth="1"/>
    <col min="14607" max="14607" width="2.375" style="1" customWidth="1"/>
    <col min="14608" max="14608" width="1.5" style="1" customWidth="1"/>
    <col min="14609" max="14610" width="2.875" style="1" customWidth="1"/>
    <col min="14611" max="14614" width="3.25" style="1" customWidth="1"/>
    <col min="14615" max="14615" width="2.375" style="1" customWidth="1"/>
    <col min="14616" max="14616" width="1.5" style="1" customWidth="1"/>
    <col min="14617" max="14618" width="2.875" style="1" customWidth="1"/>
    <col min="14619" max="14622" width="3.25" style="1" customWidth="1"/>
    <col min="14623" max="14623" width="2.375" style="1" customWidth="1"/>
    <col min="14624" max="14624" width="1.5" style="1" customWidth="1"/>
    <col min="14625" max="14626" width="2.875" style="1" customWidth="1"/>
    <col min="14627" max="14630" width="3.25" style="1" customWidth="1"/>
    <col min="14631" max="14631" width="2.375" style="1" customWidth="1"/>
    <col min="14632" max="14632" width="1.5" style="1" customWidth="1"/>
    <col min="14633" max="14634" width="2.875" style="1" customWidth="1"/>
    <col min="14635" max="14638" width="3.25" style="1" customWidth="1"/>
    <col min="14639" max="14639" width="2.375" style="1" customWidth="1"/>
    <col min="14640" max="14848" width="10" style="1"/>
    <col min="14849" max="14849" width="2.75" style="1" customWidth="1"/>
    <col min="14850" max="14850" width="2.875" style="1" customWidth="1"/>
    <col min="14851" max="14854" width="3.25" style="1" customWidth="1"/>
    <col min="14855" max="14855" width="2.375" style="1" customWidth="1"/>
    <col min="14856" max="14856" width="1.5" style="1" customWidth="1"/>
    <col min="14857" max="14858" width="2.875" style="1" customWidth="1"/>
    <col min="14859" max="14862" width="3.25" style="1" customWidth="1"/>
    <col min="14863" max="14863" width="2.375" style="1" customWidth="1"/>
    <col min="14864" max="14864" width="1.5" style="1" customWidth="1"/>
    <col min="14865" max="14866" width="2.875" style="1" customWidth="1"/>
    <col min="14867" max="14870" width="3.25" style="1" customWidth="1"/>
    <col min="14871" max="14871" width="2.375" style="1" customWidth="1"/>
    <col min="14872" max="14872" width="1.5" style="1" customWidth="1"/>
    <col min="14873" max="14874" width="2.875" style="1" customWidth="1"/>
    <col min="14875" max="14878" width="3.25" style="1" customWidth="1"/>
    <col min="14879" max="14879" width="2.375" style="1" customWidth="1"/>
    <col min="14880" max="14880" width="1.5" style="1" customWidth="1"/>
    <col min="14881" max="14882" width="2.875" style="1" customWidth="1"/>
    <col min="14883" max="14886" width="3.25" style="1" customWidth="1"/>
    <col min="14887" max="14887" width="2.375" style="1" customWidth="1"/>
    <col min="14888" max="14888" width="1.5" style="1" customWidth="1"/>
    <col min="14889" max="14890" width="2.875" style="1" customWidth="1"/>
    <col min="14891" max="14894" width="3.25" style="1" customWidth="1"/>
    <col min="14895" max="14895" width="2.375" style="1" customWidth="1"/>
    <col min="14896" max="15104" width="10" style="1"/>
    <col min="15105" max="15105" width="2.75" style="1" customWidth="1"/>
    <col min="15106" max="15106" width="2.875" style="1" customWidth="1"/>
    <col min="15107" max="15110" width="3.25" style="1" customWidth="1"/>
    <col min="15111" max="15111" width="2.375" style="1" customWidth="1"/>
    <col min="15112" max="15112" width="1.5" style="1" customWidth="1"/>
    <col min="15113" max="15114" width="2.875" style="1" customWidth="1"/>
    <col min="15115" max="15118" width="3.25" style="1" customWidth="1"/>
    <col min="15119" max="15119" width="2.375" style="1" customWidth="1"/>
    <col min="15120" max="15120" width="1.5" style="1" customWidth="1"/>
    <col min="15121" max="15122" width="2.875" style="1" customWidth="1"/>
    <col min="15123" max="15126" width="3.25" style="1" customWidth="1"/>
    <col min="15127" max="15127" width="2.375" style="1" customWidth="1"/>
    <col min="15128" max="15128" width="1.5" style="1" customWidth="1"/>
    <col min="15129" max="15130" width="2.875" style="1" customWidth="1"/>
    <col min="15131" max="15134" width="3.25" style="1" customWidth="1"/>
    <col min="15135" max="15135" width="2.375" style="1" customWidth="1"/>
    <col min="15136" max="15136" width="1.5" style="1" customWidth="1"/>
    <col min="15137" max="15138" width="2.875" style="1" customWidth="1"/>
    <col min="15139" max="15142" width="3.25" style="1" customWidth="1"/>
    <col min="15143" max="15143" width="2.375" style="1" customWidth="1"/>
    <col min="15144" max="15144" width="1.5" style="1" customWidth="1"/>
    <col min="15145" max="15146" width="2.875" style="1" customWidth="1"/>
    <col min="15147" max="15150" width="3.25" style="1" customWidth="1"/>
    <col min="15151" max="15151" width="2.375" style="1" customWidth="1"/>
    <col min="15152" max="15360" width="11" style="1"/>
    <col min="15361" max="15361" width="2.75" style="1" customWidth="1"/>
    <col min="15362" max="15362" width="2.875" style="1" customWidth="1"/>
    <col min="15363" max="15366" width="3.25" style="1" customWidth="1"/>
    <col min="15367" max="15367" width="2.375" style="1" customWidth="1"/>
    <col min="15368" max="15368" width="1.5" style="1" customWidth="1"/>
    <col min="15369" max="15370" width="2.875" style="1" customWidth="1"/>
    <col min="15371" max="15374" width="3.25" style="1" customWidth="1"/>
    <col min="15375" max="15375" width="2.375" style="1" customWidth="1"/>
    <col min="15376" max="15376" width="1.5" style="1" customWidth="1"/>
    <col min="15377" max="15378" width="2.875" style="1" customWidth="1"/>
    <col min="15379" max="15382" width="3.25" style="1" customWidth="1"/>
    <col min="15383" max="15383" width="2.375" style="1" customWidth="1"/>
    <col min="15384" max="15384" width="1.5" style="1" customWidth="1"/>
    <col min="15385" max="15386" width="2.875" style="1" customWidth="1"/>
    <col min="15387" max="15390" width="3.25" style="1" customWidth="1"/>
    <col min="15391" max="15391" width="2.375" style="1" customWidth="1"/>
    <col min="15392" max="15392" width="1.5" style="1" customWidth="1"/>
    <col min="15393" max="15394" width="2.875" style="1" customWidth="1"/>
    <col min="15395" max="15398" width="3.25" style="1" customWidth="1"/>
    <col min="15399" max="15399" width="2.375" style="1" customWidth="1"/>
    <col min="15400" max="15400" width="1.5" style="1" customWidth="1"/>
    <col min="15401" max="15402" width="2.875" style="1" customWidth="1"/>
    <col min="15403" max="15406" width="3.25" style="1" customWidth="1"/>
    <col min="15407" max="15407" width="2.375" style="1" customWidth="1"/>
    <col min="15408" max="15616" width="10" style="1"/>
    <col min="15617" max="15617" width="2.75" style="1" customWidth="1"/>
    <col min="15618" max="15618" width="2.875" style="1" customWidth="1"/>
    <col min="15619" max="15622" width="3.25" style="1" customWidth="1"/>
    <col min="15623" max="15623" width="2.375" style="1" customWidth="1"/>
    <col min="15624" max="15624" width="1.5" style="1" customWidth="1"/>
    <col min="15625" max="15626" width="2.875" style="1" customWidth="1"/>
    <col min="15627" max="15630" width="3.25" style="1" customWidth="1"/>
    <col min="15631" max="15631" width="2.375" style="1" customWidth="1"/>
    <col min="15632" max="15632" width="1.5" style="1" customWidth="1"/>
    <col min="15633" max="15634" width="2.875" style="1" customWidth="1"/>
    <col min="15635" max="15638" width="3.25" style="1" customWidth="1"/>
    <col min="15639" max="15639" width="2.375" style="1" customWidth="1"/>
    <col min="15640" max="15640" width="1.5" style="1" customWidth="1"/>
    <col min="15641" max="15642" width="2.875" style="1" customWidth="1"/>
    <col min="15643" max="15646" width="3.25" style="1" customWidth="1"/>
    <col min="15647" max="15647" width="2.375" style="1" customWidth="1"/>
    <col min="15648" max="15648" width="1.5" style="1" customWidth="1"/>
    <col min="15649" max="15650" width="2.875" style="1" customWidth="1"/>
    <col min="15651" max="15654" width="3.25" style="1" customWidth="1"/>
    <col min="15655" max="15655" width="2.375" style="1" customWidth="1"/>
    <col min="15656" max="15656" width="1.5" style="1" customWidth="1"/>
    <col min="15657" max="15658" width="2.875" style="1" customWidth="1"/>
    <col min="15659" max="15662" width="3.25" style="1" customWidth="1"/>
    <col min="15663" max="15663" width="2.375" style="1" customWidth="1"/>
    <col min="15664" max="15872" width="10" style="1"/>
    <col min="15873" max="15873" width="2.75" style="1" customWidth="1"/>
    <col min="15874" max="15874" width="2.875" style="1" customWidth="1"/>
    <col min="15875" max="15878" width="3.25" style="1" customWidth="1"/>
    <col min="15879" max="15879" width="2.375" style="1" customWidth="1"/>
    <col min="15880" max="15880" width="1.5" style="1" customWidth="1"/>
    <col min="15881" max="15882" width="2.875" style="1" customWidth="1"/>
    <col min="15883" max="15886" width="3.25" style="1" customWidth="1"/>
    <col min="15887" max="15887" width="2.375" style="1" customWidth="1"/>
    <col min="15888" max="15888" width="1.5" style="1" customWidth="1"/>
    <col min="15889" max="15890" width="2.875" style="1" customWidth="1"/>
    <col min="15891" max="15894" width="3.25" style="1" customWidth="1"/>
    <col min="15895" max="15895" width="2.375" style="1" customWidth="1"/>
    <col min="15896" max="15896" width="1.5" style="1" customWidth="1"/>
    <col min="15897" max="15898" width="2.875" style="1" customWidth="1"/>
    <col min="15899" max="15902" width="3.25" style="1" customWidth="1"/>
    <col min="15903" max="15903" width="2.375" style="1" customWidth="1"/>
    <col min="15904" max="15904" width="1.5" style="1" customWidth="1"/>
    <col min="15905" max="15906" width="2.875" style="1" customWidth="1"/>
    <col min="15907" max="15910" width="3.25" style="1" customWidth="1"/>
    <col min="15911" max="15911" width="2.375" style="1" customWidth="1"/>
    <col min="15912" max="15912" width="1.5" style="1" customWidth="1"/>
    <col min="15913" max="15914" width="2.875" style="1" customWidth="1"/>
    <col min="15915" max="15918" width="3.25" style="1" customWidth="1"/>
    <col min="15919" max="15919" width="2.375" style="1" customWidth="1"/>
    <col min="15920" max="16128" width="10" style="1"/>
    <col min="16129" max="16129" width="2.75" style="1" customWidth="1"/>
    <col min="16130" max="16130" width="2.875" style="1" customWidth="1"/>
    <col min="16131" max="16134" width="3.25" style="1" customWidth="1"/>
    <col min="16135" max="16135" width="2.375" style="1" customWidth="1"/>
    <col min="16136" max="16136" width="1.5" style="1" customWidth="1"/>
    <col min="16137" max="16138" width="2.875" style="1" customWidth="1"/>
    <col min="16139" max="16142" width="3.25" style="1" customWidth="1"/>
    <col min="16143" max="16143" width="2.375" style="1" customWidth="1"/>
    <col min="16144" max="16144" width="1.5" style="1" customWidth="1"/>
    <col min="16145" max="16146" width="2.875" style="1" customWidth="1"/>
    <col min="16147" max="16150" width="3.25" style="1" customWidth="1"/>
    <col min="16151" max="16151" width="2.375" style="1" customWidth="1"/>
    <col min="16152" max="16152" width="1.5" style="1" customWidth="1"/>
    <col min="16153" max="16154" width="2.875" style="1" customWidth="1"/>
    <col min="16155" max="16158" width="3.25" style="1" customWidth="1"/>
    <col min="16159" max="16159" width="2.375" style="1" customWidth="1"/>
    <col min="16160" max="16160" width="1.5" style="1" customWidth="1"/>
    <col min="16161" max="16162" width="2.875" style="1" customWidth="1"/>
    <col min="16163" max="16166" width="3.25" style="1" customWidth="1"/>
    <col min="16167" max="16167" width="2.375" style="1" customWidth="1"/>
    <col min="16168" max="16168" width="1.5" style="1" customWidth="1"/>
    <col min="16169" max="16170" width="2.875" style="1" customWidth="1"/>
    <col min="16171" max="16174" width="3.25" style="1" customWidth="1"/>
    <col min="16175" max="16175" width="2.375" style="1" customWidth="1"/>
    <col min="16176" max="16384" width="11" style="1"/>
  </cols>
  <sheetData>
    <row r="1" spans="1:47" ht="19.5" customHeight="1" x14ac:dyDescent="0.25">
      <c r="A1" s="6" t="s">
        <v>0</v>
      </c>
    </row>
    <row r="2" spans="1:47" ht="18.75" customHeight="1" x14ac:dyDescent="0.2">
      <c r="A2" s="3" t="str">
        <f>"Januar "&amp;Steuerung!$A$4</f>
        <v>Januar 2019</v>
      </c>
      <c r="B2" s="3"/>
      <c r="C2" s="3"/>
      <c r="D2" s="3"/>
      <c r="E2" s="3"/>
      <c r="F2" s="3"/>
      <c r="G2" s="3"/>
      <c r="H2" s="3"/>
      <c r="I2" s="3" t="str">
        <f>"Februar "&amp;Steuerung!$A$4</f>
        <v>Februar 2019</v>
      </c>
      <c r="J2" s="3"/>
      <c r="K2" s="3"/>
      <c r="L2" s="3"/>
      <c r="M2" s="3"/>
      <c r="N2" s="3"/>
      <c r="O2" s="3"/>
      <c r="P2" s="3"/>
      <c r="Q2" s="3" t="str">
        <f>"März "&amp;Steuerung!$A$4</f>
        <v>März 2019</v>
      </c>
      <c r="R2" s="3"/>
      <c r="S2" s="3"/>
      <c r="T2" s="3"/>
      <c r="U2" s="3"/>
      <c r="V2" s="3"/>
      <c r="W2" s="3"/>
      <c r="X2" s="3"/>
      <c r="Y2" s="3" t="str">
        <f>"April "&amp;Steuerung!$A$4</f>
        <v>April 2019</v>
      </c>
      <c r="Z2" s="3"/>
      <c r="AA2" s="3"/>
      <c r="AB2" s="3"/>
      <c r="AC2" s="3"/>
      <c r="AD2" s="3"/>
      <c r="AE2" s="3"/>
      <c r="AF2" s="3"/>
      <c r="AG2" s="3" t="str">
        <f>"Mai "&amp;Steuerung!$A$4</f>
        <v>Mai 2019</v>
      </c>
      <c r="AH2" s="3"/>
      <c r="AI2" s="3"/>
      <c r="AJ2" s="3"/>
      <c r="AK2" s="3"/>
      <c r="AL2" s="3"/>
      <c r="AM2" s="3"/>
      <c r="AN2" s="3"/>
      <c r="AO2" s="3" t="str">
        <f>"Juni "&amp;Steuerung!$A$4</f>
        <v>Juni 2019</v>
      </c>
      <c r="AP2" s="4"/>
      <c r="AQ2" s="4"/>
      <c r="AR2" s="4"/>
      <c r="AS2" s="4"/>
      <c r="AT2" s="4"/>
      <c r="AU2" s="5"/>
    </row>
    <row r="3" spans="1:47" ht="18.75" customHeight="1" x14ac:dyDescent="0.2">
      <c r="A3" s="3"/>
      <c r="B3" s="3"/>
      <c r="C3" s="58"/>
      <c r="D3" s="58"/>
      <c r="E3" s="58"/>
      <c r="F3" s="58"/>
      <c r="G3" s="49" t="s">
        <v>1</v>
      </c>
      <c r="H3" s="3"/>
      <c r="I3" s="3"/>
      <c r="J3" s="3"/>
      <c r="K3" s="58"/>
      <c r="L3" s="58"/>
      <c r="M3" s="58"/>
      <c r="N3" s="58"/>
      <c r="O3" s="49" t="s">
        <v>1</v>
      </c>
      <c r="P3" s="3"/>
      <c r="Q3" s="3"/>
      <c r="R3" s="3"/>
      <c r="S3" s="58"/>
      <c r="T3" s="58"/>
      <c r="U3" s="58"/>
      <c r="V3" s="58"/>
      <c r="W3" s="49" t="s">
        <v>1</v>
      </c>
      <c r="X3" s="3"/>
      <c r="Y3" s="3"/>
      <c r="Z3" s="3"/>
      <c r="AA3" s="58"/>
      <c r="AB3" s="58"/>
      <c r="AC3" s="58"/>
      <c r="AD3" s="58"/>
      <c r="AE3" s="49" t="s">
        <v>1</v>
      </c>
      <c r="AF3" s="3"/>
      <c r="AG3" s="3"/>
      <c r="AH3" s="3"/>
      <c r="AI3" s="58"/>
      <c r="AJ3" s="58"/>
      <c r="AK3" s="58"/>
      <c r="AL3" s="58"/>
      <c r="AM3" s="49" t="s">
        <v>1</v>
      </c>
      <c r="AN3" s="3"/>
      <c r="AO3" s="3"/>
      <c r="AP3" s="4"/>
      <c r="AQ3" s="58"/>
      <c r="AR3" s="58"/>
      <c r="AS3" s="58"/>
      <c r="AT3" s="58"/>
      <c r="AU3" s="49" t="s">
        <v>1</v>
      </c>
    </row>
    <row r="4" spans="1:47" s="32" customFormat="1" ht="18.600000000000001" customHeight="1" thickBot="1" x14ac:dyDescent="0.25">
      <c r="A4" s="29">
        <f>("01.01."&amp;Steuerung!$A$4)*1</f>
        <v>43466</v>
      </c>
      <c r="B4" s="29" t="str">
        <f t="shared" ref="B4:B34" si="0">IF(WEEKDAY(A4)=1,"So",IF(WEEKDAY(A4)=2,"Mo",IF(WEEKDAY(A4)=3,"Di",IF(WEEKDAY(A4)=4,"Mi",IF(WEEKDAY(A4)=5,"Do",IF(WEEKDAY(A4)=6,"Fr",IF(WEEKDAY(A4)=7,"Sa","")))))))</f>
        <v>Di</v>
      </c>
      <c r="C4" s="30"/>
      <c r="D4" s="30"/>
      <c r="E4" s="30"/>
      <c r="F4" s="31" t="str">
        <f>IFERROR(VLOOKUP(A4,Steuerung!$A$11:$B$162,2,0),"")</f>
        <v>Neujahr</v>
      </c>
      <c r="G4" s="54">
        <f>TRUNC((A4-WEEKDAY(A4,2)-DATE(YEAR(A4+4-WEEKDAY(A4,2)),1,-10))/7)</f>
        <v>1</v>
      </c>
      <c r="I4" s="29">
        <f>A34+1</f>
        <v>43497</v>
      </c>
      <c r="J4" s="29" t="str">
        <f t="shared" ref="J4:J32" si="1">IF(WEEKDAY(I4)=1,"So",IF(WEEKDAY(I4)=2,"Mo",IF(WEEKDAY(I4)=3,"Di",IF(WEEKDAY(I4)=4,"Mi",IF(WEEKDAY(I4)=5,"Do",IF(WEEKDAY(I4)=6,"Fr",IF(WEEKDAY(I4)=7,"Sa","")))))))</f>
        <v>Fr</v>
      </c>
      <c r="K4" s="30"/>
      <c r="L4" s="30"/>
      <c r="M4" s="30"/>
      <c r="N4" s="31" t="str">
        <f>IFERROR(VLOOKUP(I4,Steuerung!$A$11:$B$162,2,0),"")</f>
        <v/>
      </c>
      <c r="O4" s="54" t="str">
        <f t="shared" ref="O4:O31" si="2">IF(J4="Mo",TRUNC((I4-WEEKDAY(I4,2)-DATE(YEAR(I4+4-WEEKDAY(I4,2)),1,-10))/7),"")</f>
        <v/>
      </c>
      <c r="Q4" s="29">
        <f>(MAX(I31,I32))+1</f>
        <v>43525</v>
      </c>
      <c r="R4" s="33" t="str">
        <f t="shared" ref="R4:R34" si="3">IF(WEEKDAY(Q4)=1,"So",IF(WEEKDAY(Q4)=2,"Mo",IF(WEEKDAY(Q4)=3,"Di",IF(WEEKDAY(Q4)=4,"Mi",IF(WEEKDAY(Q4)=5,"Do",IF(WEEKDAY(Q4)=6,"Fr",IF(WEEKDAY(Q4)=7,"Sa","")))))))</f>
        <v>Fr</v>
      </c>
      <c r="S4" s="30"/>
      <c r="T4" s="30"/>
      <c r="U4" s="30"/>
      <c r="V4" s="31" t="str">
        <f>IFERROR(VLOOKUP(Q4,Steuerung!$A$11:$B$162,2,0),"")</f>
        <v/>
      </c>
      <c r="W4" s="54" t="str">
        <f t="shared" ref="W4:W34" si="4">IF(R4="Mo",TRUNC((Q4-WEEKDAY(Q4,2)-DATE(YEAR(Q4+4-WEEKDAY(Q4,2)),1,-10))/7),"")</f>
        <v/>
      </c>
      <c r="Y4" s="29">
        <f>Q34+1</f>
        <v>43556</v>
      </c>
      <c r="Z4" s="33" t="str">
        <f t="shared" ref="Z4:Z33" si="5">IF(WEEKDAY(Y4)=1,"So",IF(WEEKDAY(Y4)=2,"Mo",IF(WEEKDAY(Y4)=3,"Di",IF(WEEKDAY(Y4)=4,"Mi",IF(WEEKDAY(Y4)=5,"Do",IF(WEEKDAY(Y4)=6,"Fr",IF(WEEKDAY(Y4)=7,"Sa","")))))))</f>
        <v>Mo</v>
      </c>
      <c r="AA4" s="30"/>
      <c r="AB4" s="30"/>
      <c r="AC4" s="30"/>
      <c r="AD4" s="31" t="str">
        <f>IFERROR(VLOOKUP(Y4,Steuerung!$A$11:$B$162,2,0),"")</f>
        <v/>
      </c>
      <c r="AE4" s="54">
        <f t="shared" ref="AE4:AE33" si="6">IF(Z4="Mo",TRUNC((Y4-WEEKDAY(Y4,2)-DATE(YEAR(Y4+4-WEEKDAY(Y4,2)),1,-10))/7),"")</f>
        <v>14</v>
      </c>
      <c r="AG4" s="29">
        <f>Y33+1</f>
        <v>43586</v>
      </c>
      <c r="AH4" s="33" t="str">
        <f t="shared" ref="AH4:AH34" si="7">IF(WEEKDAY(AG4)=1,"So",IF(WEEKDAY(AG4)=2,"Mo",IF(WEEKDAY(AG4)=3,"Di",IF(WEEKDAY(AG4)=4,"Mi",IF(WEEKDAY(AG4)=5,"Do",IF(WEEKDAY(AG4)=6,"Fr",IF(WEEKDAY(AG4)=7,"Sa","")))))))</f>
        <v>Mi</v>
      </c>
      <c r="AI4" s="30"/>
      <c r="AJ4" s="30"/>
      <c r="AK4" s="30"/>
      <c r="AL4" s="31" t="str">
        <f>IFERROR(VLOOKUP(AG4,Steuerung!$A$11:$B$162,2,0),"")</f>
        <v>Tag der Arbeit</v>
      </c>
      <c r="AM4" s="54" t="str">
        <f t="shared" ref="AM4:AM34" si="8">IF(AH4="Mo",TRUNC((AG4-WEEKDAY(AG4,2)-DATE(YEAR(AG4+4-WEEKDAY(AG4,2)),1,-10))/7),"")</f>
        <v/>
      </c>
      <c r="AO4" s="29">
        <f>AG34+1</f>
        <v>43617</v>
      </c>
      <c r="AP4" s="33" t="str">
        <f t="shared" ref="AP4:AP33" si="9">IF(WEEKDAY(AO4)=1,"So",IF(WEEKDAY(AO4)=2,"Mo",IF(WEEKDAY(AO4)=3,"Di",IF(WEEKDAY(AO4)=4,"Mi",IF(WEEKDAY(AO4)=5,"Do",IF(WEEKDAY(AO4)=6,"Fr",IF(WEEKDAY(AO4)=7,"Sa","")))))))</f>
        <v>Sa</v>
      </c>
      <c r="AQ4" s="30"/>
      <c r="AR4" s="30"/>
      <c r="AS4" s="30"/>
      <c r="AT4" s="31" t="str">
        <f>IFERROR(VLOOKUP(AO4,Steuerung!$A$11:$B$162,2,0),"")</f>
        <v/>
      </c>
      <c r="AU4" s="54" t="str">
        <f t="shared" ref="AU4:AU33" si="10">IF(AP4="Mo",TRUNC((AO4-WEEKDAY(AO4,2)-DATE(YEAR(AO4+4-WEEKDAY(AO4,2)),1,-10))/7),"")</f>
        <v/>
      </c>
    </row>
    <row r="5" spans="1:47" s="37" customFormat="1" ht="18.600000000000001" customHeight="1" thickTop="1" thickBot="1" x14ac:dyDescent="0.25">
      <c r="A5" s="34">
        <f>A4+1</f>
        <v>43467</v>
      </c>
      <c r="B5" s="34" t="str">
        <f t="shared" si="0"/>
        <v>Mi</v>
      </c>
      <c r="C5" s="35"/>
      <c r="D5" s="35"/>
      <c r="E5" s="35"/>
      <c r="F5" s="36" t="str">
        <f>IFERROR(VLOOKUP(A5,Steuerung!$A$11:$B$162,2,0),"")</f>
        <v/>
      </c>
      <c r="G5" s="55" t="str">
        <f t="shared" ref="G5:G34" si="11">IF(B5="Mo",TRUNC((A5-WEEKDAY(A5,2)-DATE(YEAR(A5+4-WEEKDAY(A5,2)),1,-10))/7),"")</f>
        <v/>
      </c>
      <c r="I5" s="34">
        <f>I4+1</f>
        <v>43498</v>
      </c>
      <c r="J5" s="34" t="str">
        <f t="shared" si="1"/>
        <v>Sa</v>
      </c>
      <c r="K5" s="35"/>
      <c r="L5" s="35"/>
      <c r="M5" s="35"/>
      <c r="N5" s="36" t="str">
        <f>IFERROR(VLOOKUP(I5,Steuerung!$A$11:$B$162,2,0),"")</f>
        <v/>
      </c>
      <c r="O5" s="55" t="str">
        <f t="shared" si="2"/>
        <v/>
      </c>
      <c r="Q5" s="34">
        <f>Q4+1</f>
        <v>43526</v>
      </c>
      <c r="R5" s="38" t="str">
        <f t="shared" si="3"/>
        <v>Sa</v>
      </c>
      <c r="S5" s="35"/>
      <c r="T5" s="35"/>
      <c r="U5" s="35"/>
      <c r="V5" s="36" t="str">
        <f>IFERROR(VLOOKUP(Q5,Steuerung!$A$11:$B$162,2,0),"")</f>
        <v/>
      </c>
      <c r="W5" s="55" t="str">
        <f t="shared" si="4"/>
        <v/>
      </c>
      <c r="Y5" s="34">
        <f>Y4+1</f>
        <v>43557</v>
      </c>
      <c r="Z5" s="38" t="str">
        <f t="shared" si="5"/>
        <v>Di</v>
      </c>
      <c r="AA5" s="35"/>
      <c r="AB5" s="35"/>
      <c r="AC5" s="35"/>
      <c r="AD5" s="36" t="str">
        <f>IFERROR(VLOOKUP(Y5,Steuerung!$A$11:$B$162,2,0),"")</f>
        <v/>
      </c>
      <c r="AE5" s="55" t="str">
        <f t="shared" si="6"/>
        <v/>
      </c>
      <c r="AG5" s="34">
        <f>AG4+1</f>
        <v>43587</v>
      </c>
      <c r="AH5" s="38" t="str">
        <f t="shared" si="7"/>
        <v>Do</v>
      </c>
      <c r="AI5" s="35"/>
      <c r="AJ5" s="35"/>
      <c r="AK5" s="35"/>
      <c r="AL5" s="36" t="str">
        <f>IFERROR(VLOOKUP(AG5,Steuerung!$A$11:$B$162,2,0),"")</f>
        <v/>
      </c>
      <c r="AM5" s="55" t="str">
        <f t="shared" si="8"/>
        <v/>
      </c>
      <c r="AO5" s="34">
        <f>AO4+1</f>
        <v>43618</v>
      </c>
      <c r="AP5" s="38" t="str">
        <f t="shared" si="9"/>
        <v>So</v>
      </c>
      <c r="AQ5" s="35"/>
      <c r="AR5" s="35"/>
      <c r="AS5" s="35"/>
      <c r="AT5" s="36" t="str">
        <f>IFERROR(VLOOKUP(AO5,Steuerung!$A$11:$B$162,2,0),"")</f>
        <v/>
      </c>
      <c r="AU5" s="55" t="str">
        <f t="shared" si="10"/>
        <v/>
      </c>
    </row>
    <row r="6" spans="1:47" s="37" customFormat="1" ht="18.600000000000001" customHeight="1" thickTop="1" thickBot="1" x14ac:dyDescent="0.25">
      <c r="A6" s="34">
        <f>A5+1</f>
        <v>43468</v>
      </c>
      <c r="B6" s="34" t="str">
        <f t="shared" si="0"/>
        <v>Do</v>
      </c>
      <c r="C6" s="35"/>
      <c r="D6" s="35"/>
      <c r="E6" s="35"/>
      <c r="F6" s="36" t="str">
        <f>IFERROR(VLOOKUP(A6,Steuerung!$A$11:$B$162,2,0),"")</f>
        <v/>
      </c>
      <c r="G6" s="55" t="str">
        <f t="shared" si="11"/>
        <v/>
      </c>
      <c r="I6" s="34">
        <f t="shared" ref="I6:I31" si="12">I5+1</f>
        <v>43499</v>
      </c>
      <c r="J6" s="38" t="str">
        <f t="shared" si="1"/>
        <v>So</v>
      </c>
      <c r="K6" s="35"/>
      <c r="L6" s="35"/>
      <c r="M6" s="35"/>
      <c r="N6" s="36" t="str">
        <f>IFERROR(VLOOKUP(I6,Steuerung!$A$11:$B$162,2,0),"")</f>
        <v/>
      </c>
      <c r="O6" s="55" t="str">
        <f t="shared" si="2"/>
        <v/>
      </c>
      <c r="Q6" s="34">
        <f t="shared" ref="Q6:Q34" si="13">Q5+1</f>
        <v>43527</v>
      </c>
      <c r="R6" s="38" t="str">
        <f t="shared" si="3"/>
        <v>So</v>
      </c>
      <c r="S6" s="35"/>
      <c r="T6" s="35"/>
      <c r="U6" s="35"/>
      <c r="V6" s="36" t="str">
        <f>IFERROR(VLOOKUP(Q6,Steuerung!$A$11:$B$162,2,0),"")</f>
        <v/>
      </c>
      <c r="W6" s="55" t="str">
        <f t="shared" si="4"/>
        <v/>
      </c>
      <c r="Y6" s="34">
        <f t="shared" ref="Y6:Y33" si="14">Y5+1</f>
        <v>43558</v>
      </c>
      <c r="Z6" s="38" t="str">
        <f t="shared" si="5"/>
        <v>Mi</v>
      </c>
      <c r="AA6" s="35"/>
      <c r="AB6" s="35"/>
      <c r="AC6" s="35"/>
      <c r="AD6" s="36" t="str">
        <f>IFERROR(VLOOKUP(Y6,Steuerung!$A$11:$B$162,2,0),"")</f>
        <v/>
      </c>
      <c r="AE6" s="55" t="str">
        <f t="shared" si="6"/>
        <v/>
      </c>
      <c r="AG6" s="34">
        <f t="shared" ref="AG6:AG35" si="15">AG5+1</f>
        <v>43588</v>
      </c>
      <c r="AH6" s="38" t="str">
        <f t="shared" si="7"/>
        <v>Fr</v>
      </c>
      <c r="AI6" s="35"/>
      <c r="AJ6" s="35"/>
      <c r="AK6" s="35"/>
      <c r="AL6" s="36" t="str">
        <f>IFERROR(VLOOKUP(AG6,Steuerung!$A$11:$B$162,2,0),"")</f>
        <v/>
      </c>
      <c r="AM6" s="55" t="str">
        <f t="shared" si="8"/>
        <v/>
      </c>
      <c r="AO6" s="34">
        <f t="shared" ref="AO6:AO33" si="16">AO5+1</f>
        <v>43619</v>
      </c>
      <c r="AP6" s="38" t="str">
        <f t="shared" si="9"/>
        <v>Mo</v>
      </c>
      <c r="AQ6" s="35"/>
      <c r="AR6" s="35"/>
      <c r="AS6" s="35"/>
      <c r="AT6" s="36" t="str">
        <f>IFERROR(VLOOKUP(AO6,Steuerung!$A$11:$B$162,2,0),"")</f>
        <v/>
      </c>
      <c r="AU6" s="55">
        <f t="shared" si="10"/>
        <v>23</v>
      </c>
    </row>
    <row r="7" spans="1:47" s="37" customFormat="1" ht="18.600000000000001" customHeight="1" thickTop="1" thickBot="1" x14ac:dyDescent="0.25">
      <c r="A7" s="34">
        <f>A6+1</f>
        <v>43469</v>
      </c>
      <c r="B7" s="34" t="str">
        <f t="shared" si="0"/>
        <v>Fr</v>
      </c>
      <c r="C7" s="35"/>
      <c r="D7" s="35"/>
      <c r="E7" s="35"/>
      <c r="F7" s="36" t="str">
        <f>IFERROR(VLOOKUP(A7,Steuerung!$A$11:$B$162,2,0),"")</f>
        <v/>
      </c>
      <c r="G7" s="55" t="str">
        <f t="shared" si="11"/>
        <v/>
      </c>
      <c r="I7" s="34">
        <f t="shared" si="12"/>
        <v>43500</v>
      </c>
      <c r="J7" s="38" t="str">
        <f t="shared" si="1"/>
        <v>Mo</v>
      </c>
      <c r="K7" s="35"/>
      <c r="L7" s="35"/>
      <c r="M7" s="35"/>
      <c r="N7" s="36" t="str">
        <f>IFERROR(VLOOKUP(I7,Steuerung!$A$11:$B$162,2,0),"")</f>
        <v/>
      </c>
      <c r="O7" s="55">
        <f t="shared" si="2"/>
        <v>6</v>
      </c>
      <c r="Q7" s="34">
        <f t="shared" si="13"/>
        <v>43528</v>
      </c>
      <c r="R7" s="38" t="str">
        <f t="shared" si="3"/>
        <v>Mo</v>
      </c>
      <c r="S7" s="35"/>
      <c r="T7" s="35"/>
      <c r="U7" s="35"/>
      <c r="V7" s="36" t="str">
        <f>IFERROR(VLOOKUP(Q7,Steuerung!$A$11:$B$162,2,0),"")</f>
        <v>Rosenmontag</v>
      </c>
      <c r="W7" s="55">
        <f t="shared" si="4"/>
        <v>10</v>
      </c>
      <c r="Y7" s="34">
        <f t="shared" si="14"/>
        <v>43559</v>
      </c>
      <c r="Z7" s="38" t="str">
        <f t="shared" si="5"/>
        <v>Do</v>
      </c>
      <c r="AA7" s="35"/>
      <c r="AB7" s="35"/>
      <c r="AC7" s="35"/>
      <c r="AD7" s="36" t="str">
        <f>IFERROR(VLOOKUP(Y7,Steuerung!$A$11:$B$162,2,0),"")</f>
        <v/>
      </c>
      <c r="AE7" s="55" t="str">
        <f t="shared" si="6"/>
        <v/>
      </c>
      <c r="AG7" s="34">
        <f t="shared" si="15"/>
        <v>43589</v>
      </c>
      <c r="AH7" s="38" t="str">
        <f t="shared" si="7"/>
        <v>Sa</v>
      </c>
      <c r="AI7" s="35"/>
      <c r="AJ7" s="35"/>
      <c r="AK7" s="35"/>
      <c r="AL7" s="36" t="str">
        <f>IFERROR(VLOOKUP(AG7,Steuerung!$A$11:$B$162,2,0),"")</f>
        <v/>
      </c>
      <c r="AM7" s="55" t="str">
        <f t="shared" si="8"/>
        <v/>
      </c>
      <c r="AO7" s="34">
        <f t="shared" si="16"/>
        <v>43620</v>
      </c>
      <c r="AP7" s="38" t="str">
        <f t="shared" si="9"/>
        <v>Di</v>
      </c>
      <c r="AQ7" s="35"/>
      <c r="AR7" s="35"/>
      <c r="AS7" s="35"/>
      <c r="AT7" s="36" t="str">
        <f>IFERROR(VLOOKUP(AO7,Steuerung!$A$11:$B$162,2,0),"")</f>
        <v/>
      </c>
      <c r="AU7" s="55" t="str">
        <f t="shared" si="10"/>
        <v/>
      </c>
    </row>
    <row r="8" spans="1:47" s="37" customFormat="1" ht="18.600000000000001" customHeight="1" thickTop="1" thickBot="1" x14ac:dyDescent="0.25">
      <c r="A8" s="34">
        <f t="shared" ref="A8:A34" si="17">A7+1</f>
        <v>43470</v>
      </c>
      <c r="B8" s="38" t="str">
        <f t="shared" si="0"/>
        <v>Sa</v>
      </c>
      <c r="C8" s="35"/>
      <c r="D8" s="35"/>
      <c r="E8" s="35"/>
      <c r="F8" s="36" t="str">
        <f>IFERROR(VLOOKUP(A8,Steuerung!$A$11:$B$162,2,0),"")</f>
        <v/>
      </c>
      <c r="G8" s="55" t="str">
        <f t="shared" si="11"/>
        <v/>
      </c>
      <c r="I8" s="34">
        <f t="shared" si="12"/>
        <v>43501</v>
      </c>
      <c r="J8" s="38" t="str">
        <f t="shared" si="1"/>
        <v>Di</v>
      </c>
      <c r="K8" s="35"/>
      <c r="L8" s="35"/>
      <c r="M8" s="35"/>
      <c r="N8" s="36" t="str">
        <f>IFERROR(VLOOKUP(I8,Steuerung!$A$11:$B$162,2,0),"")</f>
        <v/>
      </c>
      <c r="O8" s="55" t="str">
        <f t="shared" si="2"/>
        <v/>
      </c>
      <c r="Q8" s="34">
        <f t="shared" si="13"/>
        <v>43529</v>
      </c>
      <c r="R8" s="38" t="str">
        <f t="shared" si="3"/>
        <v>Di</v>
      </c>
      <c r="S8" s="35"/>
      <c r="T8" s="35"/>
      <c r="U8" s="35"/>
      <c r="V8" s="36" t="str">
        <f>IFERROR(VLOOKUP(Q8,Steuerung!$A$11:$B$162,2,0),"")</f>
        <v>Veilchendienstag</v>
      </c>
      <c r="W8" s="55" t="str">
        <f t="shared" si="4"/>
        <v/>
      </c>
      <c r="Y8" s="34">
        <f t="shared" si="14"/>
        <v>43560</v>
      </c>
      <c r="Z8" s="38" t="str">
        <f t="shared" si="5"/>
        <v>Fr</v>
      </c>
      <c r="AA8" s="35"/>
      <c r="AB8" s="35"/>
      <c r="AC8" s="35"/>
      <c r="AD8" s="36" t="str">
        <f>IFERROR(VLOOKUP(Y8,Steuerung!$A$11:$B$162,2,0),"")</f>
        <v/>
      </c>
      <c r="AE8" s="55" t="str">
        <f t="shared" si="6"/>
        <v/>
      </c>
      <c r="AG8" s="34">
        <f t="shared" si="15"/>
        <v>43590</v>
      </c>
      <c r="AH8" s="38" t="str">
        <f t="shared" si="7"/>
        <v>So</v>
      </c>
      <c r="AI8" s="35"/>
      <c r="AJ8" s="35"/>
      <c r="AK8" s="35"/>
      <c r="AL8" s="36" t="str">
        <f>IFERROR(VLOOKUP(AG8,Steuerung!$A$11:$B$162,2,0),"")</f>
        <v/>
      </c>
      <c r="AM8" s="55" t="str">
        <f t="shared" si="8"/>
        <v/>
      </c>
      <c r="AO8" s="34">
        <f t="shared" si="16"/>
        <v>43621</v>
      </c>
      <c r="AP8" s="38" t="str">
        <f t="shared" si="9"/>
        <v>Mi</v>
      </c>
      <c r="AQ8" s="35"/>
      <c r="AR8" s="35"/>
      <c r="AS8" s="35"/>
      <c r="AT8" s="36" t="str">
        <f>IFERROR(VLOOKUP(AO8,Steuerung!$A$11:$B$162,2,0),"")</f>
        <v/>
      </c>
      <c r="AU8" s="55" t="str">
        <f t="shared" si="10"/>
        <v/>
      </c>
    </row>
    <row r="9" spans="1:47" s="37" customFormat="1" ht="18.600000000000001" customHeight="1" thickTop="1" thickBot="1" x14ac:dyDescent="0.25">
      <c r="A9" s="34">
        <f t="shared" si="17"/>
        <v>43471</v>
      </c>
      <c r="B9" s="38" t="str">
        <f t="shared" si="0"/>
        <v>So</v>
      </c>
      <c r="C9" s="35"/>
      <c r="D9" s="35"/>
      <c r="E9" s="35"/>
      <c r="F9" s="36" t="str">
        <f>IFERROR(VLOOKUP(A9,Steuerung!$A$11:$B$162,2,0),"")</f>
        <v>Heilige drei Könige</v>
      </c>
      <c r="G9" s="55" t="str">
        <f t="shared" si="11"/>
        <v/>
      </c>
      <c r="I9" s="34">
        <f t="shared" si="12"/>
        <v>43502</v>
      </c>
      <c r="J9" s="38" t="str">
        <f t="shared" si="1"/>
        <v>Mi</v>
      </c>
      <c r="K9" s="35"/>
      <c r="L9" s="35"/>
      <c r="M9" s="35"/>
      <c r="N9" s="36" t="str">
        <f>IFERROR(VLOOKUP(I9,Steuerung!$A$11:$B$162,2,0),"")</f>
        <v/>
      </c>
      <c r="O9" s="55" t="str">
        <f t="shared" si="2"/>
        <v/>
      </c>
      <c r="Q9" s="34">
        <f t="shared" si="13"/>
        <v>43530</v>
      </c>
      <c r="R9" s="38" t="str">
        <f t="shared" si="3"/>
        <v>Mi</v>
      </c>
      <c r="S9" s="35"/>
      <c r="T9" s="35"/>
      <c r="U9" s="35"/>
      <c r="V9" s="36" t="str">
        <f>IFERROR(VLOOKUP(Q9,Steuerung!$A$11:$B$162,2,0),"")</f>
        <v>Aschermittwoch</v>
      </c>
      <c r="W9" s="55" t="str">
        <f t="shared" si="4"/>
        <v/>
      </c>
      <c r="Y9" s="34">
        <f t="shared" si="14"/>
        <v>43561</v>
      </c>
      <c r="Z9" s="38" t="str">
        <f t="shared" si="5"/>
        <v>Sa</v>
      </c>
      <c r="AA9" s="35"/>
      <c r="AB9" s="35"/>
      <c r="AC9" s="35"/>
      <c r="AD9" s="36" t="str">
        <f>IFERROR(VLOOKUP(Y9,Steuerung!$A$11:$B$162,2,0),"")</f>
        <v/>
      </c>
      <c r="AE9" s="55" t="str">
        <f t="shared" si="6"/>
        <v/>
      </c>
      <c r="AG9" s="34">
        <f t="shared" si="15"/>
        <v>43591</v>
      </c>
      <c r="AH9" s="38" t="str">
        <f t="shared" si="7"/>
        <v>Mo</v>
      </c>
      <c r="AI9" s="35"/>
      <c r="AJ9" s="35"/>
      <c r="AK9" s="35"/>
      <c r="AL9" s="36" t="str">
        <f>IFERROR(VLOOKUP(AG9,Steuerung!$A$11:$B$162,2,0),"")</f>
        <v/>
      </c>
      <c r="AM9" s="55">
        <f t="shared" si="8"/>
        <v>19</v>
      </c>
      <c r="AO9" s="34">
        <f t="shared" si="16"/>
        <v>43622</v>
      </c>
      <c r="AP9" s="38" t="str">
        <f t="shared" si="9"/>
        <v>Do</v>
      </c>
      <c r="AQ9" s="35"/>
      <c r="AR9" s="35"/>
      <c r="AS9" s="35"/>
      <c r="AT9" s="36" t="str">
        <f>IFERROR(VLOOKUP(AO9,Steuerung!$A$11:$B$162,2,0),"")</f>
        <v/>
      </c>
      <c r="AU9" s="55" t="str">
        <f t="shared" si="10"/>
        <v/>
      </c>
    </row>
    <row r="10" spans="1:47" s="37" customFormat="1" ht="18.600000000000001" customHeight="1" thickTop="1" thickBot="1" x14ac:dyDescent="0.25">
      <c r="A10" s="34">
        <f t="shared" si="17"/>
        <v>43472</v>
      </c>
      <c r="B10" s="38" t="str">
        <f t="shared" si="0"/>
        <v>Mo</v>
      </c>
      <c r="C10" s="35"/>
      <c r="D10" s="35"/>
      <c r="E10" s="35"/>
      <c r="F10" s="36" t="str">
        <f>IFERROR(VLOOKUP(A10,Steuerung!$A$11:$B$162,2,0),"")</f>
        <v/>
      </c>
      <c r="G10" s="55">
        <f t="shared" si="11"/>
        <v>2</v>
      </c>
      <c r="I10" s="34">
        <f t="shared" si="12"/>
        <v>43503</v>
      </c>
      <c r="J10" s="38" t="str">
        <f t="shared" si="1"/>
        <v>Do</v>
      </c>
      <c r="K10" s="35"/>
      <c r="L10" s="35"/>
      <c r="M10" s="35"/>
      <c r="N10" s="36" t="str">
        <f>IFERROR(VLOOKUP(I10,Steuerung!$A$11:$B$162,2,0),"")</f>
        <v/>
      </c>
      <c r="O10" s="55" t="str">
        <f t="shared" si="2"/>
        <v/>
      </c>
      <c r="Q10" s="34">
        <f t="shared" si="13"/>
        <v>43531</v>
      </c>
      <c r="R10" s="38" t="str">
        <f t="shared" si="3"/>
        <v>Do</v>
      </c>
      <c r="S10" s="35"/>
      <c r="T10" s="35"/>
      <c r="U10" s="35"/>
      <c r="V10" s="36" t="str">
        <f>IFERROR(VLOOKUP(Q10,Steuerung!$A$11:$B$162,2,0),"")</f>
        <v/>
      </c>
      <c r="W10" s="55" t="str">
        <f t="shared" si="4"/>
        <v/>
      </c>
      <c r="Y10" s="34">
        <f t="shared" si="14"/>
        <v>43562</v>
      </c>
      <c r="Z10" s="38" t="str">
        <f t="shared" si="5"/>
        <v>So</v>
      </c>
      <c r="AA10" s="35"/>
      <c r="AB10" s="35"/>
      <c r="AC10" s="35"/>
      <c r="AD10" s="36" t="str">
        <f>IFERROR(VLOOKUP(Y10,Steuerung!$A$11:$B$162,2,0),"")</f>
        <v/>
      </c>
      <c r="AE10" s="55" t="str">
        <f t="shared" si="6"/>
        <v/>
      </c>
      <c r="AG10" s="34">
        <f t="shared" si="15"/>
        <v>43592</v>
      </c>
      <c r="AH10" s="38" t="str">
        <f t="shared" si="7"/>
        <v>Di</v>
      </c>
      <c r="AI10" s="35"/>
      <c r="AJ10" s="35"/>
      <c r="AK10" s="35"/>
      <c r="AL10" s="36" t="str">
        <f>IFERROR(VLOOKUP(AG10,Steuerung!$A$11:$B$162,2,0),"")</f>
        <v/>
      </c>
      <c r="AM10" s="55" t="str">
        <f t="shared" si="8"/>
        <v/>
      </c>
      <c r="AO10" s="34">
        <f t="shared" si="16"/>
        <v>43623</v>
      </c>
      <c r="AP10" s="38" t="str">
        <f t="shared" si="9"/>
        <v>Fr</v>
      </c>
      <c r="AQ10" s="35"/>
      <c r="AR10" s="35"/>
      <c r="AS10" s="35"/>
      <c r="AT10" s="36" t="str">
        <f>IFERROR(VLOOKUP(AO10,Steuerung!$A$11:$B$162,2,0),"")</f>
        <v/>
      </c>
      <c r="AU10" s="55" t="str">
        <f t="shared" si="10"/>
        <v/>
      </c>
    </row>
    <row r="11" spans="1:47" s="37" customFormat="1" ht="18.600000000000001" customHeight="1" thickTop="1" thickBot="1" x14ac:dyDescent="0.25">
      <c r="A11" s="34">
        <f t="shared" si="17"/>
        <v>43473</v>
      </c>
      <c r="B11" s="38" t="str">
        <f t="shared" si="0"/>
        <v>Di</v>
      </c>
      <c r="C11" s="35"/>
      <c r="D11" s="35"/>
      <c r="E11" s="35"/>
      <c r="F11" s="36" t="str">
        <f>IFERROR(VLOOKUP(A11,Steuerung!$A$11:$B$162,2,0),"")</f>
        <v/>
      </c>
      <c r="G11" s="55" t="str">
        <f t="shared" si="11"/>
        <v/>
      </c>
      <c r="I11" s="34">
        <f t="shared" si="12"/>
        <v>43504</v>
      </c>
      <c r="J11" s="38" t="str">
        <f t="shared" si="1"/>
        <v>Fr</v>
      </c>
      <c r="K11" s="35"/>
      <c r="L11" s="35"/>
      <c r="M11" s="35"/>
      <c r="N11" s="36" t="str">
        <f>IFERROR(VLOOKUP(I11,Steuerung!$A$11:$B$162,2,0),"")</f>
        <v/>
      </c>
      <c r="O11" s="55" t="str">
        <f t="shared" si="2"/>
        <v/>
      </c>
      <c r="Q11" s="34">
        <f t="shared" si="13"/>
        <v>43532</v>
      </c>
      <c r="R11" s="34" t="str">
        <f t="shared" si="3"/>
        <v>Fr</v>
      </c>
      <c r="S11" s="35"/>
      <c r="T11" s="35"/>
      <c r="U11" s="35"/>
      <c r="V11" s="36" t="str">
        <f>IFERROR(VLOOKUP(Q11,Steuerung!$A$11:$B$162,2,0),"")</f>
        <v/>
      </c>
      <c r="W11" s="55" t="str">
        <f t="shared" si="4"/>
        <v/>
      </c>
      <c r="Y11" s="34">
        <f t="shared" si="14"/>
        <v>43563</v>
      </c>
      <c r="Z11" s="38" t="str">
        <f t="shared" si="5"/>
        <v>Mo</v>
      </c>
      <c r="AA11" s="35"/>
      <c r="AB11" s="35"/>
      <c r="AC11" s="35"/>
      <c r="AD11" s="36" t="str">
        <f>IFERROR(VLOOKUP(Y11,Steuerung!$A$11:$B$162,2,0),"")</f>
        <v/>
      </c>
      <c r="AE11" s="55">
        <f t="shared" si="6"/>
        <v>15</v>
      </c>
      <c r="AG11" s="34">
        <f t="shared" si="15"/>
        <v>43593</v>
      </c>
      <c r="AH11" s="38" t="str">
        <f t="shared" si="7"/>
        <v>Mi</v>
      </c>
      <c r="AI11" s="35"/>
      <c r="AJ11" s="35"/>
      <c r="AK11" s="35"/>
      <c r="AL11" s="36" t="str">
        <f>IFERROR(VLOOKUP(AG11,Steuerung!$A$11:$B$162,2,0),"")</f>
        <v/>
      </c>
      <c r="AM11" s="55" t="str">
        <f t="shared" si="8"/>
        <v/>
      </c>
      <c r="AO11" s="34">
        <f t="shared" si="16"/>
        <v>43624</v>
      </c>
      <c r="AP11" s="38" t="str">
        <f t="shared" si="9"/>
        <v>Sa</v>
      </c>
      <c r="AQ11" s="35"/>
      <c r="AR11" s="35"/>
      <c r="AS11" s="35"/>
      <c r="AT11" s="36" t="str">
        <f>IFERROR(VLOOKUP(AO11,Steuerung!$A$11:$B$162,2,0),"")</f>
        <v/>
      </c>
      <c r="AU11" s="55" t="str">
        <f t="shared" si="10"/>
        <v/>
      </c>
    </row>
    <row r="12" spans="1:47" s="37" customFormat="1" ht="18.600000000000001" customHeight="1" thickTop="1" thickBot="1" x14ac:dyDescent="0.25">
      <c r="A12" s="34">
        <f t="shared" si="17"/>
        <v>43474</v>
      </c>
      <c r="B12" s="38" t="str">
        <f t="shared" si="0"/>
        <v>Mi</v>
      </c>
      <c r="C12" s="35"/>
      <c r="D12" s="35"/>
      <c r="E12" s="35"/>
      <c r="F12" s="36" t="str">
        <f>IFERROR(VLOOKUP(A12,Steuerung!$A$11:$B$162,2,0),"")</f>
        <v/>
      </c>
      <c r="G12" s="55" t="str">
        <f t="shared" si="11"/>
        <v/>
      </c>
      <c r="I12" s="34">
        <f t="shared" si="12"/>
        <v>43505</v>
      </c>
      <c r="J12" s="38" t="str">
        <f t="shared" si="1"/>
        <v>Sa</v>
      </c>
      <c r="K12" s="35"/>
      <c r="L12" s="35"/>
      <c r="M12" s="35"/>
      <c r="N12" s="36" t="str">
        <f>IFERROR(VLOOKUP(I12,Steuerung!$A$11:$B$162,2,0),"")</f>
        <v/>
      </c>
      <c r="O12" s="55" t="str">
        <f t="shared" si="2"/>
        <v/>
      </c>
      <c r="Q12" s="34">
        <f t="shared" si="13"/>
        <v>43533</v>
      </c>
      <c r="R12" s="38" t="str">
        <f t="shared" si="3"/>
        <v>Sa</v>
      </c>
      <c r="S12" s="35"/>
      <c r="T12" s="35"/>
      <c r="U12" s="35"/>
      <c r="V12" s="36" t="str">
        <f>IFERROR(VLOOKUP(Q12,Steuerung!$A$11:$B$162,2,0),"")</f>
        <v/>
      </c>
      <c r="W12" s="55" t="str">
        <f t="shared" si="4"/>
        <v/>
      </c>
      <c r="Y12" s="34">
        <f t="shared" si="14"/>
        <v>43564</v>
      </c>
      <c r="Z12" s="38" t="str">
        <f t="shared" si="5"/>
        <v>Di</v>
      </c>
      <c r="AA12" s="35"/>
      <c r="AB12" s="35"/>
      <c r="AC12" s="35"/>
      <c r="AD12" s="36" t="str">
        <f>IFERROR(VLOOKUP(Y12,Steuerung!$A$11:$B$162,2,0),"")</f>
        <v/>
      </c>
      <c r="AE12" s="55" t="str">
        <f t="shared" si="6"/>
        <v/>
      </c>
      <c r="AG12" s="34">
        <f t="shared" si="15"/>
        <v>43594</v>
      </c>
      <c r="AH12" s="38" t="str">
        <f t="shared" si="7"/>
        <v>Do</v>
      </c>
      <c r="AI12" s="35"/>
      <c r="AJ12" s="35"/>
      <c r="AK12" s="35"/>
      <c r="AL12" s="36" t="str">
        <f>IFERROR(VLOOKUP(AG12,Steuerung!$A$11:$B$162,2,0),"")</f>
        <v/>
      </c>
      <c r="AM12" s="55" t="str">
        <f t="shared" si="8"/>
        <v/>
      </c>
      <c r="AO12" s="34">
        <f t="shared" si="16"/>
        <v>43625</v>
      </c>
      <c r="AP12" s="38" t="str">
        <f t="shared" si="9"/>
        <v>So</v>
      </c>
      <c r="AQ12" s="35"/>
      <c r="AR12" s="35"/>
      <c r="AS12" s="35"/>
      <c r="AT12" s="36" t="str">
        <f>IFERROR(VLOOKUP(AO12,Steuerung!$A$11:$B$162,2,0),"")</f>
        <v>Pfingstsonntag</v>
      </c>
      <c r="AU12" s="55" t="str">
        <f t="shared" si="10"/>
        <v/>
      </c>
    </row>
    <row r="13" spans="1:47" s="37" customFormat="1" ht="18.600000000000001" customHeight="1" thickTop="1" thickBot="1" x14ac:dyDescent="0.25">
      <c r="A13" s="34">
        <f t="shared" si="17"/>
        <v>43475</v>
      </c>
      <c r="B13" s="38" t="str">
        <f t="shared" si="0"/>
        <v>Do</v>
      </c>
      <c r="C13" s="35"/>
      <c r="D13" s="35"/>
      <c r="E13" s="35"/>
      <c r="F13" s="36" t="str">
        <f>IFERROR(VLOOKUP(A13,Steuerung!$A$11:$B$162,2,0),"")</f>
        <v/>
      </c>
      <c r="G13" s="55" t="str">
        <f t="shared" si="11"/>
        <v/>
      </c>
      <c r="I13" s="34">
        <f t="shared" si="12"/>
        <v>43506</v>
      </c>
      <c r="J13" s="38" t="str">
        <f t="shared" si="1"/>
        <v>So</v>
      </c>
      <c r="K13" s="35"/>
      <c r="L13" s="35"/>
      <c r="M13" s="35"/>
      <c r="N13" s="36" t="str">
        <f>IFERROR(VLOOKUP(I13,Steuerung!$A$11:$B$162,2,0),"")</f>
        <v/>
      </c>
      <c r="O13" s="55" t="str">
        <f t="shared" si="2"/>
        <v/>
      </c>
      <c r="Q13" s="34">
        <f t="shared" si="13"/>
        <v>43534</v>
      </c>
      <c r="R13" s="38" t="str">
        <f t="shared" si="3"/>
        <v>So</v>
      </c>
      <c r="S13" s="35"/>
      <c r="T13" s="35"/>
      <c r="U13" s="35"/>
      <c r="V13" s="36" t="str">
        <f>IFERROR(VLOOKUP(Q13,Steuerung!$A$11:$B$162,2,0),"")</f>
        <v/>
      </c>
      <c r="W13" s="55" t="str">
        <f t="shared" si="4"/>
        <v/>
      </c>
      <c r="Y13" s="34">
        <f t="shared" si="14"/>
        <v>43565</v>
      </c>
      <c r="Z13" s="38" t="str">
        <f t="shared" si="5"/>
        <v>Mi</v>
      </c>
      <c r="AA13" s="35"/>
      <c r="AB13" s="35"/>
      <c r="AC13" s="35"/>
      <c r="AD13" s="36" t="str">
        <f>IFERROR(VLOOKUP(Y13,Steuerung!$A$11:$B$162,2,0),"")</f>
        <v/>
      </c>
      <c r="AE13" s="55" t="str">
        <f t="shared" si="6"/>
        <v/>
      </c>
      <c r="AG13" s="34">
        <f t="shared" si="15"/>
        <v>43595</v>
      </c>
      <c r="AH13" s="38" t="str">
        <f t="shared" si="7"/>
        <v>Fr</v>
      </c>
      <c r="AI13" s="35"/>
      <c r="AJ13" s="35"/>
      <c r="AK13" s="35"/>
      <c r="AL13" s="36" t="str">
        <f>IFERROR(VLOOKUP(AG13,Steuerung!$A$11:$B$162,2,0),"")</f>
        <v/>
      </c>
      <c r="AM13" s="55" t="str">
        <f t="shared" si="8"/>
        <v/>
      </c>
      <c r="AO13" s="34">
        <f t="shared" si="16"/>
        <v>43626</v>
      </c>
      <c r="AP13" s="38" t="str">
        <f t="shared" si="9"/>
        <v>Mo</v>
      </c>
      <c r="AQ13" s="35"/>
      <c r="AR13" s="35"/>
      <c r="AS13" s="35"/>
      <c r="AT13" s="36" t="str">
        <f>IFERROR(VLOOKUP(AO13,Steuerung!$A$11:$B$162,2,0),"")</f>
        <v>Pfingstmontag</v>
      </c>
      <c r="AU13" s="55">
        <f t="shared" si="10"/>
        <v>24</v>
      </c>
    </row>
    <row r="14" spans="1:47" s="37" customFormat="1" ht="18.600000000000001" customHeight="1" thickTop="1" thickBot="1" x14ac:dyDescent="0.25">
      <c r="A14" s="34">
        <f t="shared" si="17"/>
        <v>43476</v>
      </c>
      <c r="B14" s="38" t="str">
        <f t="shared" si="0"/>
        <v>Fr</v>
      </c>
      <c r="C14" s="35"/>
      <c r="D14" s="35"/>
      <c r="E14" s="35"/>
      <c r="F14" s="36" t="str">
        <f>IFERROR(VLOOKUP(A14,Steuerung!$A$11:$B$162,2,0),"")</f>
        <v/>
      </c>
      <c r="G14" s="55" t="str">
        <f t="shared" si="11"/>
        <v/>
      </c>
      <c r="I14" s="34">
        <f t="shared" si="12"/>
        <v>43507</v>
      </c>
      <c r="J14" s="38" t="str">
        <f t="shared" si="1"/>
        <v>Mo</v>
      </c>
      <c r="K14" s="35"/>
      <c r="L14" s="35"/>
      <c r="M14" s="35"/>
      <c r="N14" s="36" t="str">
        <f>IFERROR(VLOOKUP(I14,Steuerung!$A$11:$B$162,2,0),"")</f>
        <v/>
      </c>
      <c r="O14" s="55">
        <f t="shared" si="2"/>
        <v>7</v>
      </c>
      <c r="Q14" s="34">
        <f t="shared" si="13"/>
        <v>43535</v>
      </c>
      <c r="R14" s="38" t="str">
        <f t="shared" si="3"/>
        <v>Mo</v>
      </c>
      <c r="S14" s="35"/>
      <c r="T14" s="35"/>
      <c r="U14" s="35"/>
      <c r="V14" s="36" t="str">
        <f>IFERROR(VLOOKUP(Q14,Steuerung!$A$11:$B$162,2,0),"")</f>
        <v/>
      </c>
      <c r="W14" s="55">
        <f t="shared" si="4"/>
        <v>11</v>
      </c>
      <c r="Y14" s="34">
        <f t="shared" si="14"/>
        <v>43566</v>
      </c>
      <c r="Z14" s="38" t="str">
        <f t="shared" si="5"/>
        <v>Do</v>
      </c>
      <c r="AA14" s="35"/>
      <c r="AB14" s="35"/>
      <c r="AC14" s="35"/>
      <c r="AD14" s="36" t="str">
        <f>IFERROR(VLOOKUP(Y14,Steuerung!$A$11:$B$162,2,0),"")</f>
        <v/>
      </c>
      <c r="AE14" s="55" t="str">
        <f t="shared" si="6"/>
        <v/>
      </c>
      <c r="AG14" s="34">
        <f t="shared" si="15"/>
        <v>43596</v>
      </c>
      <c r="AH14" s="38" t="str">
        <f t="shared" si="7"/>
        <v>Sa</v>
      </c>
      <c r="AI14" s="35"/>
      <c r="AJ14" s="35"/>
      <c r="AK14" s="35"/>
      <c r="AL14" s="36" t="str">
        <f>IFERROR(VLOOKUP(AG14,Steuerung!$A$11:$B$162,2,0),"")</f>
        <v/>
      </c>
      <c r="AM14" s="55" t="str">
        <f t="shared" si="8"/>
        <v/>
      </c>
      <c r="AO14" s="34">
        <f t="shared" si="16"/>
        <v>43627</v>
      </c>
      <c r="AP14" s="38" t="str">
        <f t="shared" si="9"/>
        <v>Di</v>
      </c>
      <c r="AQ14" s="35"/>
      <c r="AR14" s="35"/>
      <c r="AS14" s="35"/>
      <c r="AT14" s="36" t="str">
        <f>IFERROR(VLOOKUP(AO14,Steuerung!$A$11:$B$162,2,0),"")</f>
        <v/>
      </c>
      <c r="AU14" s="55" t="str">
        <f t="shared" si="10"/>
        <v/>
      </c>
    </row>
    <row r="15" spans="1:47" s="37" customFormat="1" ht="18.600000000000001" customHeight="1" thickTop="1" thickBot="1" x14ac:dyDescent="0.25">
      <c r="A15" s="34">
        <f t="shared" si="17"/>
        <v>43477</v>
      </c>
      <c r="B15" s="38" t="str">
        <f t="shared" si="0"/>
        <v>Sa</v>
      </c>
      <c r="C15" s="35"/>
      <c r="D15" s="35"/>
      <c r="E15" s="35"/>
      <c r="F15" s="36" t="str">
        <f>IFERROR(VLOOKUP(A15,Steuerung!$A$11:$B$162,2,0),"")</f>
        <v/>
      </c>
      <c r="G15" s="55" t="str">
        <f t="shared" si="11"/>
        <v/>
      </c>
      <c r="I15" s="34">
        <f t="shared" si="12"/>
        <v>43508</v>
      </c>
      <c r="J15" s="38" t="str">
        <f t="shared" si="1"/>
        <v>Di</v>
      </c>
      <c r="K15" s="35"/>
      <c r="L15" s="35"/>
      <c r="M15" s="35"/>
      <c r="N15" s="36" t="str">
        <f>IFERROR(VLOOKUP(I15,Steuerung!$A$11:$B$162,2,0),"")</f>
        <v/>
      </c>
      <c r="O15" s="55" t="str">
        <f t="shared" si="2"/>
        <v/>
      </c>
      <c r="Q15" s="34">
        <f t="shared" si="13"/>
        <v>43536</v>
      </c>
      <c r="R15" s="38" t="str">
        <f t="shared" si="3"/>
        <v>Di</v>
      </c>
      <c r="S15" s="35"/>
      <c r="T15" s="35"/>
      <c r="U15" s="35"/>
      <c r="V15" s="36" t="str">
        <f>IFERROR(VLOOKUP(Q15,Steuerung!$A$11:$B$162,2,0),"")</f>
        <v/>
      </c>
      <c r="W15" s="55" t="str">
        <f t="shared" si="4"/>
        <v/>
      </c>
      <c r="Y15" s="34">
        <f t="shared" si="14"/>
        <v>43567</v>
      </c>
      <c r="Z15" s="38" t="str">
        <f t="shared" si="5"/>
        <v>Fr</v>
      </c>
      <c r="AA15" s="35"/>
      <c r="AB15" s="35"/>
      <c r="AC15" s="35"/>
      <c r="AD15" s="36" t="str">
        <f>IFERROR(VLOOKUP(Y15,Steuerung!$A$11:$B$162,2,0),"")</f>
        <v/>
      </c>
      <c r="AE15" s="55" t="str">
        <f t="shared" si="6"/>
        <v/>
      </c>
      <c r="AG15" s="34">
        <f t="shared" si="15"/>
        <v>43597</v>
      </c>
      <c r="AH15" s="38" t="str">
        <f t="shared" si="7"/>
        <v>So</v>
      </c>
      <c r="AI15" s="35"/>
      <c r="AJ15" s="35"/>
      <c r="AK15" s="35"/>
      <c r="AL15" s="36" t="str">
        <f>IFERROR(VLOOKUP(AG15,Steuerung!$A$11:$B$162,2,0),"")</f>
        <v/>
      </c>
      <c r="AM15" s="55" t="str">
        <f t="shared" si="8"/>
        <v/>
      </c>
      <c r="AO15" s="34">
        <f t="shared" si="16"/>
        <v>43628</v>
      </c>
      <c r="AP15" s="38" t="str">
        <f t="shared" si="9"/>
        <v>Mi</v>
      </c>
      <c r="AQ15" s="35"/>
      <c r="AR15" s="35"/>
      <c r="AS15" s="35"/>
      <c r="AT15" s="36" t="str">
        <f>IFERROR(VLOOKUP(AO15,Steuerung!$A$11:$B$162,2,0),"")</f>
        <v/>
      </c>
      <c r="AU15" s="55" t="str">
        <f t="shared" si="10"/>
        <v/>
      </c>
    </row>
    <row r="16" spans="1:47" s="37" customFormat="1" ht="18.600000000000001" customHeight="1" thickTop="1" thickBot="1" x14ac:dyDescent="0.25">
      <c r="A16" s="34">
        <f t="shared" si="17"/>
        <v>43478</v>
      </c>
      <c r="B16" s="38" t="str">
        <f t="shared" si="0"/>
        <v>So</v>
      </c>
      <c r="C16" s="35"/>
      <c r="D16" s="35"/>
      <c r="E16" s="35"/>
      <c r="F16" s="36" t="str">
        <f>IFERROR(VLOOKUP(A16,Steuerung!$A$11:$B$162,2,0),"")</f>
        <v/>
      </c>
      <c r="G16" s="55" t="str">
        <f t="shared" si="11"/>
        <v/>
      </c>
      <c r="I16" s="34">
        <f t="shared" si="12"/>
        <v>43509</v>
      </c>
      <c r="J16" s="38" t="str">
        <f t="shared" si="1"/>
        <v>Mi</v>
      </c>
      <c r="K16" s="35"/>
      <c r="L16" s="35"/>
      <c r="M16" s="35"/>
      <c r="N16" s="36" t="str">
        <f>IFERROR(VLOOKUP(I16,Steuerung!$A$11:$B$162,2,0),"")</f>
        <v/>
      </c>
      <c r="O16" s="55" t="str">
        <f t="shared" si="2"/>
        <v/>
      </c>
      <c r="Q16" s="34">
        <f t="shared" si="13"/>
        <v>43537</v>
      </c>
      <c r="R16" s="38" t="str">
        <f t="shared" si="3"/>
        <v>Mi</v>
      </c>
      <c r="S16" s="35"/>
      <c r="T16" s="35"/>
      <c r="U16" s="35"/>
      <c r="V16" s="36" t="str">
        <f>IFERROR(VLOOKUP(Q16,Steuerung!$A$11:$B$162,2,0),"")</f>
        <v/>
      </c>
      <c r="W16" s="55" t="str">
        <f t="shared" si="4"/>
        <v/>
      </c>
      <c r="Y16" s="34">
        <f t="shared" si="14"/>
        <v>43568</v>
      </c>
      <c r="Z16" s="38" t="str">
        <f t="shared" si="5"/>
        <v>Sa</v>
      </c>
      <c r="AA16" s="35"/>
      <c r="AB16" s="35"/>
      <c r="AC16" s="35"/>
      <c r="AD16" s="36" t="str">
        <f>IFERROR(VLOOKUP(Y16,Steuerung!$A$11:$B$162,2,0),"")</f>
        <v/>
      </c>
      <c r="AE16" s="55" t="str">
        <f t="shared" si="6"/>
        <v/>
      </c>
      <c r="AG16" s="34">
        <f t="shared" si="15"/>
        <v>43598</v>
      </c>
      <c r="AH16" s="38" t="str">
        <f t="shared" si="7"/>
        <v>Mo</v>
      </c>
      <c r="AI16" s="35"/>
      <c r="AJ16" s="35"/>
      <c r="AK16" s="35"/>
      <c r="AL16" s="36" t="str">
        <f>IFERROR(VLOOKUP(AG16,Steuerung!$A$11:$B$162,2,0),"")</f>
        <v/>
      </c>
      <c r="AM16" s="55">
        <f t="shared" si="8"/>
        <v>20</v>
      </c>
      <c r="AO16" s="34">
        <f t="shared" si="16"/>
        <v>43629</v>
      </c>
      <c r="AP16" s="38" t="str">
        <f t="shared" si="9"/>
        <v>Do</v>
      </c>
      <c r="AQ16" s="35"/>
      <c r="AR16" s="35"/>
      <c r="AS16" s="35"/>
      <c r="AT16" s="36" t="str">
        <f>IFERROR(VLOOKUP(AO16,Steuerung!$A$11:$B$162,2,0),"")</f>
        <v/>
      </c>
      <c r="AU16" s="55" t="str">
        <f t="shared" si="10"/>
        <v/>
      </c>
    </row>
    <row r="17" spans="1:47" s="37" customFormat="1" ht="18.600000000000001" customHeight="1" thickTop="1" thickBot="1" x14ac:dyDescent="0.25">
      <c r="A17" s="34">
        <f t="shared" si="17"/>
        <v>43479</v>
      </c>
      <c r="B17" s="38" t="str">
        <f t="shared" si="0"/>
        <v>Mo</v>
      </c>
      <c r="C17" s="35"/>
      <c r="D17" s="35"/>
      <c r="E17" s="35"/>
      <c r="F17" s="36" t="str">
        <f>IFERROR(VLOOKUP(A17,Steuerung!$A$11:$B$162,2,0),"")</f>
        <v/>
      </c>
      <c r="G17" s="55">
        <f t="shared" si="11"/>
        <v>3</v>
      </c>
      <c r="I17" s="34">
        <f t="shared" si="12"/>
        <v>43510</v>
      </c>
      <c r="J17" s="38" t="str">
        <f t="shared" si="1"/>
        <v>Do</v>
      </c>
      <c r="K17" s="35"/>
      <c r="L17" s="35"/>
      <c r="M17" s="35"/>
      <c r="N17" s="36" t="str">
        <f>IFERROR(VLOOKUP(I17,Steuerung!$A$11:$B$162,2,0),"")</f>
        <v>Valentinstag</v>
      </c>
      <c r="O17" s="55" t="str">
        <f t="shared" si="2"/>
        <v/>
      </c>
      <c r="Q17" s="34">
        <f t="shared" si="13"/>
        <v>43538</v>
      </c>
      <c r="R17" s="38" t="str">
        <f t="shared" si="3"/>
        <v>Do</v>
      </c>
      <c r="S17" s="35"/>
      <c r="T17" s="35"/>
      <c r="U17" s="35"/>
      <c r="V17" s="36" t="str">
        <f>IFERROR(VLOOKUP(Q17,Steuerung!$A$11:$B$162,2,0),"")</f>
        <v/>
      </c>
      <c r="W17" s="55" t="str">
        <f t="shared" si="4"/>
        <v/>
      </c>
      <c r="Y17" s="34">
        <f t="shared" si="14"/>
        <v>43569</v>
      </c>
      <c r="Z17" s="38" t="str">
        <f t="shared" si="5"/>
        <v>So</v>
      </c>
      <c r="AA17" s="35"/>
      <c r="AB17" s="35"/>
      <c r="AC17" s="35"/>
      <c r="AD17" s="36" t="str">
        <f>IFERROR(VLOOKUP(Y17,Steuerung!$A$11:$B$162,2,0),"")</f>
        <v/>
      </c>
      <c r="AE17" s="55" t="str">
        <f t="shared" si="6"/>
        <v/>
      </c>
      <c r="AG17" s="34">
        <f t="shared" si="15"/>
        <v>43599</v>
      </c>
      <c r="AH17" s="38" t="str">
        <f t="shared" si="7"/>
        <v>Di</v>
      </c>
      <c r="AI17" s="35"/>
      <c r="AJ17" s="35"/>
      <c r="AK17" s="35"/>
      <c r="AL17" s="36" t="str">
        <f>IFERROR(VLOOKUP(AG17,Steuerung!$A$11:$B$162,2,0),"")</f>
        <v/>
      </c>
      <c r="AM17" s="55" t="str">
        <f t="shared" si="8"/>
        <v/>
      </c>
      <c r="AO17" s="34">
        <f t="shared" si="16"/>
        <v>43630</v>
      </c>
      <c r="AP17" s="38" t="str">
        <f t="shared" si="9"/>
        <v>Fr</v>
      </c>
      <c r="AQ17" s="35"/>
      <c r="AR17" s="35"/>
      <c r="AS17" s="35"/>
      <c r="AT17" s="36" t="str">
        <f>IFERROR(VLOOKUP(AO17,Steuerung!$A$11:$B$162,2,0),"")</f>
        <v/>
      </c>
      <c r="AU17" s="55" t="str">
        <f t="shared" si="10"/>
        <v/>
      </c>
    </row>
    <row r="18" spans="1:47" s="37" customFormat="1" ht="18.600000000000001" customHeight="1" thickTop="1" thickBot="1" x14ac:dyDescent="0.25">
      <c r="A18" s="34">
        <f t="shared" si="17"/>
        <v>43480</v>
      </c>
      <c r="B18" s="38" t="str">
        <f t="shared" si="0"/>
        <v>Di</v>
      </c>
      <c r="C18" s="35"/>
      <c r="D18" s="35"/>
      <c r="E18" s="35"/>
      <c r="F18" s="36" t="str">
        <f>IFERROR(VLOOKUP(A18,Steuerung!$A$11:$B$162,2,0),"")</f>
        <v/>
      </c>
      <c r="G18" s="55" t="str">
        <f t="shared" si="11"/>
        <v/>
      </c>
      <c r="I18" s="34">
        <f t="shared" si="12"/>
        <v>43511</v>
      </c>
      <c r="J18" s="38" t="str">
        <f t="shared" si="1"/>
        <v>Fr</v>
      </c>
      <c r="K18" s="35"/>
      <c r="L18" s="35"/>
      <c r="M18" s="35"/>
      <c r="N18" s="36" t="str">
        <f>IFERROR(VLOOKUP(I18,Steuerung!$A$11:$B$162,2,0),"")</f>
        <v/>
      </c>
      <c r="O18" s="55" t="str">
        <f t="shared" si="2"/>
        <v/>
      </c>
      <c r="Q18" s="34">
        <f t="shared" si="13"/>
        <v>43539</v>
      </c>
      <c r="R18" s="38" t="str">
        <f t="shared" si="3"/>
        <v>Fr</v>
      </c>
      <c r="S18" s="35"/>
      <c r="T18" s="35"/>
      <c r="U18" s="35"/>
      <c r="V18" s="36" t="str">
        <f>IFERROR(VLOOKUP(Q18,Steuerung!$A$11:$B$162,2,0),"")</f>
        <v/>
      </c>
      <c r="W18" s="55" t="str">
        <f t="shared" si="4"/>
        <v/>
      </c>
      <c r="Y18" s="34">
        <f t="shared" si="14"/>
        <v>43570</v>
      </c>
      <c r="Z18" s="38" t="str">
        <f t="shared" si="5"/>
        <v>Mo</v>
      </c>
      <c r="AA18" s="35"/>
      <c r="AB18" s="35"/>
      <c r="AC18" s="35"/>
      <c r="AD18" s="36" t="str">
        <f>IFERROR(VLOOKUP(Y18,Steuerung!$A$11:$B$162,2,0),"")</f>
        <v/>
      </c>
      <c r="AE18" s="55">
        <f t="shared" si="6"/>
        <v>16</v>
      </c>
      <c r="AG18" s="34">
        <f t="shared" si="15"/>
        <v>43600</v>
      </c>
      <c r="AH18" s="38" t="str">
        <f t="shared" si="7"/>
        <v>Mi</v>
      </c>
      <c r="AI18" s="35"/>
      <c r="AJ18" s="35"/>
      <c r="AK18" s="35"/>
      <c r="AL18" s="36" t="str">
        <f>IFERROR(VLOOKUP(AG18,Steuerung!$A$11:$B$162,2,0),"")</f>
        <v/>
      </c>
      <c r="AM18" s="55" t="str">
        <f t="shared" si="8"/>
        <v/>
      </c>
      <c r="AO18" s="34">
        <f t="shared" si="16"/>
        <v>43631</v>
      </c>
      <c r="AP18" s="38" t="str">
        <f t="shared" si="9"/>
        <v>Sa</v>
      </c>
      <c r="AQ18" s="35"/>
      <c r="AR18" s="35"/>
      <c r="AS18" s="35"/>
      <c r="AT18" s="36" t="str">
        <f>IFERROR(VLOOKUP(AO18,Steuerung!$A$11:$B$162,2,0),"")</f>
        <v/>
      </c>
      <c r="AU18" s="55" t="str">
        <f t="shared" si="10"/>
        <v/>
      </c>
    </row>
    <row r="19" spans="1:47" s="37" customFormat="1" ht="18.600000000000001" customHeight="1" thickTop="1" thickBot="1" x14ac:dyDescent="0.25">
      <c r="A19" s="34">
        <f t="shared" si="17"/>
        <v>43481</v>
      </c>
      <c r="B19" s="38" t="str">
        <f t="shared" si="0"/>
        <v>Mi</v>
      </c>
      <c r="C19" s="35"/>
      <c r="D19" s="35"/>
      <c r="E19" s="35"/>
      <c r="F19" s="36" t="str">
        <f>IFERROR(VLOOKUP(A19,Steuerung!$A$11:$B$162,2,0),"")</f>
        <v/>
      </c>
      <c r="G19" s="55" t="str">
        <f t="shared" si="11"/>
        <v/>
      </c>
      <c r="I19" s="34">
        <f t="shared" si="12"/>
        <v>43512</v>
      </c>
      <c r="J19" s="38" t="str">
        <f t="shared" si="1"/>
        <v>Sa</v>
      </c>
      <c r="K19" s="35"/>
      <c r="L19" s="35"/>
      <c r="M19" s="35"/>
      <c r="N19" s="36" t="str">
        <f>IFERROR(VLOOKUP(I19,Steuerung!$A$11:$B$162,2,0),"")</f>
        <v/>
      </c>
      <c r="O19" s="55" t="str">
        <f t="shared" si="2"/>
        <v/>
      </c>
      <c r="Q19" s="34">
        <f t="shared" si="13"/>
        <v>43540</v>
      </c>
      <c r="R19" s="38" t="str">
        <f t="shared" si="3"/>
        <v>Sa</v>
      </c>
      <c r="S19" s="35"/>
      <c r="T19" s="35"/>
      <c r="U19" s="35"/>
      <c r="V19" s="36" t="str">
        <f>IFERROR(VLOOKUP(Q19,Steuerung!$A$11:$B$162,2,0),"")</f>
        <v/>
      </c>
      <c r="W19" s="55" t="str">
        <f t="shared" si="4"/>
        <v/>
      </c>
      <c r="Y19" s="34">
        <f t="shared" si="14"/>
        <v>43571</v>
      </c>
      <c r="Z19" s="38" t="str">
        <f t="shared" si="5"/>
        <v>Di</v>
      </c>
      <c r="AA19" s="35"/>
      <c r="AB19" s="35"/>
      <c r="AC19" s="35"/>
      <c r="AD19" s="36" t="str">
        <f>IFERROR(VLOOKUP(Y19,Steuerung!$A$11:$B$162,2,0),"")</f>
        <v/>
      </c>
      <c r="AE19" s="55" t="str">
        <f t="shared" si="6"/>
        <v/>
      </c>
      <c r="AG19" s="34">
        <f t="shared" si="15"/>
        <v>43601</v>
      </c>
      <c r="AH19" s="38" t="str">
        <f t="shared" si="7"/>
        <v>Do</v>
      </c>
      <c r="AI19" s="35"/>
      <c r="AJ19" s="35"/>
      <c r="AK19" s="35"/>
      <c r="AL19" s="36" t="str">
        <f>IFERROR(VLOOKUP(AG19,Steuerung!$A$11:$B$162,2,0),"")</f>
        <v/>
      </c>
      <c r="AM19" s="55" t="str">
        <f t="shared" si="8"/>
        <v/>
      </c>
      <c r="AO19" s="34">
        <f t="shared" si="16"/>
        <v>43632</v>
      </c>
      <c r="AP19" s="38" t="str">
        <f t="shared" si="9"/>
        <v>So</v>
      </c>
      <c r="AQ19" s="35"/>
      <c r="AR19" s="35"/>
      <c r="AS19" s="35"/>
      <c r="AT19" s="36" t="str">
        <f>IFERROR(VLOOKUP(AO19,Steuerung!$A$11:$B$162,2,0),"")</f>
        <v/>
      </c>
      <c r="AU19" s="55" t="str">
        <f t="shared" si="10"/>
        <v/>
      </c>
    </row>
    <row r="20" spans="1:47" s="37" customFormat="1" ht="18.600000000000001" customHeight="1" thickTop="1" thickBot="1" x14ac:dyDescent="0.25">
      <c r="A20" s="34">
        <f t="shared" si="17"/>
        <v>43482</v>
      </c>
      <c r="B20" s="38" t="str">
        <f t="shared" si="0"/>
        <v>Do</v>
      </c>
      <c r="C20" s="35"/>
      <c r="D20" s="35"/>
      <c r="E20" s="35"/>
      <c r="F20" s="36" t="str">
        <f>IFERROR(VLOOKUP(A20,Steuerung!$A$11:$B$162,2,0),"")</f>
        <v/>
      </c>
      <c r="G20" s="55" t="str">
        <f t="shared" si="11"/>
        <v/>
      </c>
      <c r="I20" s="34">
        <f t="shared" si="12"/>
        <v>43513</v>
      </c>
      <c r="J20" s="38" t="str">
        <f t="shared" si="1"/>
        <v>So</v>
      </c>
      <c r="K20" s="35"/>
      <c r="L20" s="35"/>
      <c r="M20" s="35"/>
      <c r="N20" s="36" t="str">
        <f>IFERROR(VLOOKUP(I20,Steuerung!$A$11:$B$162,2,0),"")</f>
        <v/>
      </c>
      <c r="O20" s="55" t="str">
        <f t="shared" si="2"/>
        <v/>
      </c>
      <c r="Q20" s="34">
        <f t="shared" si="13"/>
        <v>43541</v>
      </c>
      <c r="R20" s="38" t="str">
        <f t="shared" si="3"/>
        <v>So</v>
      </c>
      <c r="S20" s="35"/>
      <c r="T20" s="35"/>
      <c r="U20" s="35"/>
      <c r="V20" s="36" t="str">
        <f>IFERROR(VLOOKUP(Q20,Steuerung!$A$11:$B$162,2,0),"")</f>
        <v/>
      </c>
      <c r="W20" s="55" t="str">
        <f t="shared" si="4"/>
        <v/>
      </c>
      <c r="Y20" s="34">
        <f t="shared" si="14"/>
        <v>43572</v>
      </c>
      <c r="Z20" s="38" t="str">
        <f t="shared" si="5"/>
        <v>Mi</v>
      </c>
      <c r="AA20" s="35"/>
      <c r="AB20" s="35"/>
      <c r="AC20" s="35"/>
      <c r="AD20" s="36" t="str">
        <f>IFERROR(VLOOKUP(Y20,Steuerung!$A$11:$B$162,2,0),"")</f>
        <v/>
      </c>
      <c r="AE20" s="55" t="str">
        <f t="shared" si="6"/>
        <v/>
      </c>
      <c r="AG20" s="34">
        <f t="shared" si="15"/>
        <v>43602</v>
      </c>
      <c r="AH20" s="38" t="str">
        <f t="shared" si="7"/>
        <v>Fr</v>
      </c>
      <c r="AI20" s="35"/>
      <c r="AJ20" s="35"/>
      <c r="AK20" s="35"/>
      <c r="AL20" s="36" t="str">
        <f>IFERROR(VLOOKUP(AG20,Steuerung!$A$11:$B$162,2,0),"")</f>
        <v/>
      </c>
      <c r="AM20" s="55" t="str">
        <f t="shared" si="8"/>
        <v/>
      </c>
      <c r="AO20" s="34">
        <f t="shared" si="16"/>
        <v>43633</v>
      </c>
      <c r="AP20" s="38" t="str">
        <f t="shared" si="9"/>
        <v>Mo</v>
      </c>
      <c r="AQ20" s="35"/>
      <c r="AR20" s="35"/>
      <c r="AS20" s="35"/>
      <c r="AT20" s="36" t="str">
        <f>IFERROR(VLOOKUP(AO20,Steuerung!$A$11:$B$162,2,0),"")</f>
        <v/>
      </c>
      <c r="AU20" s="55">
        <f t="shared" si="10"/>
        <v>25</v>
      </c>
    </row>
    <row r="21" spans="1:47" s="37" customFormat="1" ht="18.600000000000001" customHeight="1" thickTop="1" thickBot="1" x14ac:dyDescent="0.25">
      <c r="A21" s="34">
        <f t="shared" si="17"/>
        <v>43483</v>
      </c>
      <c r="B21" s="38" t="str">
        <f t="shared" si="0"/>
        <v>Fr</v>
      </c>
      <c r="C21" s="35"/>
      <c r="D21" s="35"/>
      <c r="E21" s="35"/>
      <c r="F21" s="36" t="str">
        <f>IFERROR(VLOOKUP(A21,Steuerung!$A$11:$B$162,2,0),"")</f>
        <v/>
      </c>
      <c r="G21" s="55" t="str">
        <f t="shared" si="11"/>
        <v/>
      </c>
      <c r="I21" s="34">
        <f t="shared" si="12"/>
        <v>43514</v>
      </c>
      <c r="J21" s="38" t="str">
        <f t="shared" si="1"/>
        <v>Mo</v>
      </c>
      <c r="K21" s="35"/>
      <c r="L21" s="35"/>
      <c r="M21" s="35"/>
      <c r="N21" s="36" t="str">
        <f>IFERROR(VLOOKUP(I21,Steuerung!$A$11:$B$162,2,0),"")</f>
        <v/>
      </c>
      <c r="O21" s="55">
        <f t="shared" si="2"/>
        <v>8</v>
      </c>
      <c r="Q21" s="34">
        <f t="shared" si="13"/>
        <v>43542</v>
      </c>
      <c r="R21" s="38" t="str">
        <f t="shared" si="3"/>
        <v>Mo</v>
      </c>
      <c r="S21" s="35"/>
      <c r="T21" s="35"/>
      <c r="U21" s="35"/>
      <c r="V21" s="36" t="str">
        <f>IFERROR(VLOOKUP(Q21,Steuerung!$A$11:$B$162,2,0),"")</f>
        <v/>
      </c>
      <c r="W21" s="55">
        <f t="shared" si="4"/>
        <v>12</v>
      </c>
      <c r="Y21" s="34">
        <f t="shared" si="14"/>
        <v>43573</v>
      </c>
      <c r="Z21" s="38" t="str">
        <f t="shared" si="5"/>
        <v>Do</v>
      </c>
      <c r="AA21" s="35"/>
      <c r="AB21" s="35"/>
      <c r="AC21" s="35"/>
      <c r="AD21" s="36" t="str">
        <f>IFERROR(VLOOKUP(Y21,Steuerung!$A$11:$B$162,2,0),"")</f>
        <v/>
      </c>
      <c r="AE21" s="55" t="str">
        <f t="shared" si="6"/>
        <v/>
      </c>
      <c r="AG21" s="34">
        <f t="shared" si="15"/>
        <v>43603</v>
      </c>
      <c r="AH21" s="38" t="str">
        <f t="shared" si="7"/>
        <v>Sa</v>
      </c>
      <c r="AI21" s="35"/>
      <c r="AJ21" s="35"/>
      <c r="AK21" s="35"/>
      <c r="AL21" s="36" t="str">
        <f>IFERROR(VLOOKUP(AG21,Steuerung!$A$11:$B$162,2,0),"")</f>
        <v/>
      </c>
      <c r="AM21" s="55" t="str">
        <f t="shared" si="8"/>
        <v/>
      </c>
      <c r="AO21" s="34">
        <f t="shared" si="16"/>
        <v>43634</v>
      </c>
      <c r="AP21" s="38" t="str">
        <f t="shared" si="9"/>
        <v>Di</v>
      </c>
      <c r="AQ21" s="35"/>
      <c r="AR21" s="35"/>
      <c r="AS21" s="35"/>
      <c r="AT21" s="36" t="str">
        <f>IFERROR(VLOOKUP(AO21,Steuerung!$A$11:$B$162,2,0),"")</f>
        <v/>
      </c>
      <c r="AU21" s="55" t="str">
        <f t="shared" si="10"/>
        <v/>
      </c>
    </row>
    <row r="22" spans="1:47" s="37" customFormat="1" ht="18.600000000000001" customHeight="1" thickTop="1" thickBot="1" x14ac:dyDescent="0.25">
      <c r="A22" s="34">
        <f t="shared" si="17"/>
        <v>43484</v>
      </c>
      <c r="B22" s="38" t="str">
        <f t="shared" si="0"/>
        <v>Sa</v>
      </c>
      <c r="C22" s="35"/>
      <c r="D22" s="35"/>
      <c r="E22" s="35"/>
      <c r="F22" s="36" t="str">
        <f>IFERROR(VLOOKUP(A22,Steuerung!$A$11:$B$162,2,0),"")</f>
        <v/>
      </c>
      <c r="G22" s="55" t="str">
        <f t="shared" si="11"/>
        <v/>
      </c>
      <c r="I22" s="34">
        <f t="shared" si="12"/>
        <v>43515</v>
      </c>
      <c r="J22" s="38" t="str">
        <f t="shared" si="1"/>
        <v>Di</v>
      </c>
      <c r="K22" s="35"/>
      <c r="L22" s="35"/>
      <c r="M22" s="35"/>
      <c r="N22" s="36" t="str">
        <f>IFERROR(VLOOKUP(I22,Steuerung!$A$11:$B$162,2,0),"")</f>
        <v/>
      </c>
      <c r="O22" s="55" t="str">
        <f t="shared" si="2"/>
        <v/>
      </c>
      <c r="Q22" s="34">
        <f t="shared" si="13"/>
        <v>43543</v>
      </c>
      <c r="R22" s="38" t="str">
        <f t="shared" si="3"/>
        <v>Di</v>
      </c>
      <c r="S22" s="35"/>
      <c r="T22" s="35"/>
      <c r="U22" s="35"/>
      <c r="V22" s="36" t="str">
        <f>IFERROR(VLOOKUP(Q22,Steuerung!$A$11:$B$162,2,0),"")</f>
        <v/>
      </c>
      <c r="W22" s="55" t="str">
        <f t="shared" si="4"/>
        <v/>
      </c>
      <c r="Y22" s="34">
        <f t="shared" si="14"/>
        <v>43574</v>
      </c>
      <c r="Z22" s="38" t="str">
        <f t="shared" si="5"/>
        <v>Fr</v>
      </c>
      <c r="AA22" s="35"/>
      <c r="AB22" s="35"/>
      <c r="AC22" s="35"/>
      <c r="AD22" s="36" t="str">
        <f>IFERROR(VLOOKUP(Y22,Steuerung!$A$11:$B$162,2,0),"")</f>
        <v>Karfreitag</v>
      </c>
      <c r="AE22" s="55" t="str">
        <f t="shared" si="6"/>
        <v/>
      </c>
      <c r="AG22" s="34">
        <f t="shared" si="15"/>
        <v>43604</v>
      </c>
      <c r="AH22" s="38" t="str">
        <f t="shared" si="7"/>
        <v>So</v>
      </c>
      <c r="AI22" s="35"/>
      <c r="AJ22" s="35"/>
      <c r="AK22" s="35"/>
      <c r="AL22" s="36" t="str">
        <f>IFERROR(VLOOKUP(AG22,Steuerung!$A$11:$B$162,2,0),"")</f>
        <v/>
      </c>
      <c r="AM22" s="55" t="str">
        <f t="shared" si="8"/>
        <v/>
      </c>
      <c r="AO22" s="34">
        <f t="shared" si="16"/>
        <v>43635</v>
      </c>
      <c r="AP22" s="38" t="str">
        <f t="shared" si="9"/>
        <v>Mi</v>
      </c>
      <c r="AQ22" s="35"/>
      <c r="AR22" s="35"/>
      <c r="AS22" s="35"/>
      <c r="AT22" s="36" t="str">
        <f>IFERROR(VLOOKUP(AO22,Steuerung!$A$11:$B$162,2,0),"")</f>
        <v/>
      </c>
      <c r="AU22" s="55" t="str">
        <f t="shared" si="10"/>
        <v/>
      </c>
    </row>
    <row r="23" spans="1:47" s="37" customFormat="1" ht="18.600000000000001" customHeight="1" thickTop="1" thickBot="1" x14ac:dyDescent="0.25">
      <c r="A23" s="34">
        <f t="shared" si="17"/>
        <v>43485</v>
      </c>
      <c r="B23" s="38" t="str">
        <f t="shared" si="0"/>
        <v>So</v>
      </c>
      <c r="C23" s="35"/>
      <c r="D23" s="35"/>
      <c r="E23" s="35"/>
      <c r="F23" s="36" t="str">
        <f>IFERROR(VLOOKUP(A23,Steuerung!$A$11:$B$162,2,0),"")</f>
        <v/>
      </c>
      <c r="G23" s="55" t="str">
        <f t="shared" si="11"/>
        <v/>
      </c>
      <c r="I23" s="34">
        <f t="shared" si="12"/>
        <v>43516</v>
      </c>
      <c r="J23" s="38" t="str">
        <f t="shared" si="1"/>
        <v>Mi</v>
      </c>
      <c r="K23" s="35"/>
      <c r="L23" s="35"/>
      <c r="M23" s="35"/>
      <c r="N23" s="36" t="str">
        <f>IFERROR(VLOOKUP(I23,Steuerung!$A$11:$B$162,2,0),"")</f>
        <v/>
      </c>
      <c r="O23" s="55" t="str">
        <f t="shared" si="2"/>
        <v/>
      </c>
      <c r="Q23" s="34">
        <f t="shared" si="13"/>
        <v>43544</v>
      </c>
      <c r="R23" s="38" t="str">
        <f t="shared" si="3"/>
        <v>Mi</v>
      </c>
      <c r="S23" s="35"/>
      <c r="T23" s="35"/>
      <c r="U23" s="35"/>
      <c r="V23" s="36" t="str">
        <f>IFERROR(VLOOKUP(Q23,Steuerung!$A$11:$B$162,2,0),"")</f>
        <v/>
      </c>
      <c r="W23" s="55" t="str">
        <f t="shared" si="4"/>
        <v/>
      </c>
      <c r="Y23" s="34">
        <f t="shared" si="14"/>
        <v>43575</v>
      </c>
      <c r="Z23" s="38" t="str">
        <f t="shared" si="5"/>
        <v>Sa</v>
      </c>
      <c r="AA23" s="35"/>
      <c r="AB23" s="35"/>
      <c r="AC23" s="35"/>
      <c r="AD23" s="36" t="str">
        <f>IFERROR(VLOOKUP(Y23,Steuerung!$A$11:$B$162,2,0),"")</f>
        <v/>
      </c>
      <c r="AE23" s="55" t="str">
        <f t="shared" si="6"/>
        <v/>
      </c>
      <c r="AG23" s="34">
        <f t="shared" si="15"/>
        <v>43605</v>
      </c>
      <c r="AH23" s="38" t="str">
        <f t="shared" si="7"/>
        <v>Mo</v>
      </c>
      <c r="AI23" s="35"/>
      <c r="AJ23" s="35"/>
      <c r="AK23" s="35"/>
      <c r="AL23" s="36" t="str">
        <f>IFERROR(VLOOKUP(AG23,Steuerung!$A$11:$B$162,2,0),"")</f>
        <v/>
      </c>
      <c r="AM23" s="55">
        <f t="shared" si="8"/>
        <v>21</v>
      </c>
      <c r="AO23" s="34">
        <f t="shared" si="16"/>
        <v>43636</v>
      </c>
      <c r="AP23" s="38" t="str">
        <f t="shared" si="9"/>
        <v>Do</v>
      </c>
      <c r="AQ23" s="35"/>
      <c r="AR23" s="35"/>
      <c r="AS23" s="35"/>
      <c r="AT23" s="36" t="str">
        <f>IFERROR(VLOOKUP(AO23,Steuerung!$A$11:$B$162,2,0),"")</f>
        <v>Fronleichnam</v>
      </c>
      <c r="AU23" s="55" t="str">
        <f t="shared" si="10"/>
        <v/>
      </c>
    </row>
    <row r="24" spans="1:47" s="37" customFormat="1" ht="18.600000000000001" customHeight="1" thickTop="1" thickBot="1" x14ac:dyDescent="0.25">
      <c r="A24" s="34">
        <f t="shared" si="17"/>
        <v>43486</v>
      </c>
      <c r="B24" s="38" t="str">
        <f t="shared" si="0"/>
        <v>Mo</v>
      </c>
      <c r="C24" s="35"/>
      <c r="D24" s="35"/>
      <c r="E24" s="35"/>
      <c r="F24" s="36" t="str">
        <f>IFERROR(VLOOKUP(A24,Steuerung!$A$11:$B$162,2,0),"")</f>
        <v/>
      </c>
      <c r="G24" s="55">
        <f t="shared" si="11"/>
        <v>4</v>
      </c>
      <c r="I24" s="34">
        <f t="shared" si="12"/>
        <v>43517</v>
      </c>
      <c r="J24" s="38" t="str">
        <f t="shared" si="1"/>
        <v>Do</v>
      </c>
      <c r="K24" s="35"/>
      <c r="L24" s="35"/>
      <c r="M24" s="35"/>
      <c r="N24" s="36" t="str">
        <f>IFERROR(VLOOKUP(I24,Steuerung!$A$11:$B$162,2,0),"")</f>
        <v/>
      </c>
      <c r="O24" s="55" t="str">
        <f t="shared" si="2"/>
        <v/>
      </c>
      <c r="Q24" s="34">
        <f t="shared" si="13"/>
        <v>43545</v>
      </c>
      <c r="R24" s="38" t="str">
        <f t="shared" si="3"/>
        <v>Do</v>
      </c>
      <c r="S24" s="35"/>
      <c r="T24" s="35"/>
      <c r="U24" s="35"/>
      <c r="V24" s="36" t="str">
        <f>IFERROR(VLOOKUP(Q24,Steuerung!$A$11:$B$162,2,0),"")</f>
        <v/>
      </c>
      <c r="W24" s="55" t="str">
        <f t="shared" si="4"/>
        <v/>
      </c>
      <c r="Y24" s="34">
        <f t="shared" si="14"/>
        <v>43576</v>
      </c>
      <c r="Z24" s="38" t="str">
        <f t="shared" si="5"/>
        <v>So</v>
      </c>
      <c r="AA24" s="35"/>
      <c r="AB24" s="35"/>
      <c r="AC24" s="35"/>
      <c r="AD24" s="36" t="str">
        <f>IFERROR(VLOOKUP(Y24,Steuerung!$A$11:$B$162,2,0),"")</f>
        <v>Ostersonntag</v>
      </c>
      <c r="AE24" s="55" t="str">
        <f t="shared" si="6"/>
        <v/>
      </c>
      <c r="AG24" s="34">
        <f t="shared" si="15"/>
        <v>43606</v>
      </c>
      <c r="AH24" s="38" t="str">
        <f t="shared" si="7"/>
        <v>Di</v>
      </c>
      <c r="AI24" s="35"/>
      <c r="AJ24" s="35"/>
      <c r="AK24" s="35"/>
      <c r="AL24" s="36" t="str">
        <f>IFERROR(VLOOKUP(AG24,Steuerung!$A$11:$B$162,2,0),"")</f>
        <v/>
      </c>
      <c r="AM24" s="55" t="str">
        <f t="shared" si="8"/>
        <v/>
      </c>
      <c r="AO24" s="34">
        <f t="shared" si="16"/>
        <v>43637</v>
      </c>
      <c r="AP24" s="38" t="str">
        <f t="shared" si="9"/>
        <v>Fr</v>
      </c>
      <c r="AQ24" s="35"/>
      <c r="AR24" s="35"/>
      <c r="AS24" s="35"/>
      <c r="AT24" s="36" t="str">
        <f>IFERROR(VLOOKUP(AO24,Steuerung!$A$11:$B$162,2,0),"")</f>
        <v/>
      </c>
      <c r="AU24" s="55" t="str">
        <f t="shared" si="10"/>
        <v/>
      </c>
    </row>
    <row r="25" spans="1:47" s="37" customFormat="1" ht="18.600000000000001" customHeight="1" thickTop="1" thickBot="1" x14ac:dyDescent="0.25">
      <c r="A25" s="34">
        <f t="shared" si="17"/>
        <v>43487</v>
      </c>
      <c r="B25" s="38" t="str">
        <f t="shared" si="0"/>
        <v>Di</v>
      </c>
      <c r="C25" s="35"/>
      <c r="D25" s="35"/>
      <c r="E25" s="35"/>
      <c r="F25" s="36" t="str">
        <f>IFERROR(VLOOKUP(A25,Steuerung!$A$11:$B$162,2,0),"")</f>
        <v/>
      </c>
      <c r="G25" s="55" t="str">
        <f t="shared" si="11"/>
        <v/>
      </c>
      <c r="I25" s="34">
        <f t="shared" si="12"/>
        <v>43518</v>
      </c>
      <c r="J25" s="38" t="str">
        <f t="shared" si="1"/>
        <v>Fr</v>
      </c>
      <c r="K25" s="35"/>
      <c r="L25" s="35"/>
      <c r="M25" s="35"/>
      <c r="N25" s="36" t="str">
        <f>IFERROR(VLOOKUP(I25,Steuerung!$A$11:$B$162,2,0),"")</f>
        <v/>
      </c>
      <c r="O25" s="55" t="str">
        <f t="shared" si="2"/>
        <v/>
      </c>
      <c r="Q25" s="34">
        <f t="shared" si="13"/>
        <v>43546</v>
      </c>
      <c r="R25" s="38" t="str">
        <f t="shared" si="3"/>
        <v>Fr</v>
      </c>
      <c r="S25" s="35"/>
      <c r="T25" s="35"/>
      <c r="U25" s="35"/>
      <c r="V25" s="36" t="str">
        <f>IFERROR(VLOOKUP(Q25,Steuerung!$A$11:$B$162,2,0),"")</f>
        <v/>
      </c>
      <c r="W25" s="55" t="str">
        <f t="shared" si="4"/>
        <v/>
      </c>
      <c r="Y25" s="34">
        <f t="shared" si="14"/>
        <v>43577</v>
      </c>
      <c r="Z25" s="38" t="str">
        <f t="shared" si="5"/>
        <v>Mo</v>
      </c>
      <c r="AA25" s="35"/>
      <c r="AB25" s="35"/>
      <c r="AC25" s="35"/>
      <c r="AD25" s="36" t="str">
        <f>IFERROR(VLOOKUP(Y25,Steuerung!$A$11:$B$162,2,0),"")</f>
        <v>Ostermontag</v>
      </c>
      <c r="AE25" s="55">
        <f t="shared" si="6"/>
        <v>17</v>
      </c>
      <c r="AG25" s="34">
        <f t="shared" si="15"/>
        <v>43607</v>
      </c>
      <c r="AH25" s="38" t="str">
        <f t="shared" si="7"/>
        <v>Mi</v>
      </c>
      <c r="AI25" s="35"/>
      <c r="AJ25" s="35"/>
      <c r="AK25" s="35"/>
      <c r="AL25" s="36" t="str">
        <f>IFERROR(VLOOKUP(AG25,Steuerung!$A$11:$B$162,2,0),"")</f>
        <v/>
      </c>
      <c r="AM25" s="55" t="str">
        <f t="shared" si="8"/>
        <v/>
      </c>
      <c r="AO25" s="34">
        <f t="shared" si="16"/>
        <v>43638</v>
      </c>
      <c r="AP25" s="38" t="str">
        <f t="shared" si="9"/>
        <v>Sa</v>
      </c>
      <c r="AQ25" s="35"/>
      <c r="AR25" s="35"/>
      <c r="AS25" s="35"/>
      <c r="AT25" s="36" t="str">
        <f>IFERROR(VLOOKUP(AO25,Steuerung!$A$11:$B$162,2,0),"")</f>
        <v/>
      </c>
      <c r="AU25" s="55" t="str">
        <f t="shared" si="10"/>
        <v/>
      </c>
    </row>
    <row r="26" spans="1:47" s="37" customFormat="1" ht="18.600000000000001" customHeight="1" thickTop="1" thickBot="1" x14ac:dyDescent="0.25">
      <c r="A26" s="34">
        <f t="shared" si="17"/>
        <v>43488</v>
      </c>
      <c r="B26" s="38" t="str">
        <f t="shared" si="0"/>
        <v>Mi</v>
      </c>
      <c r="C26" s="35"/>
      <c r="D26" s="35"/>
      <c r="E26" s="35"/>
      <c r="F26" s="36" t="str">
        <f>IFERROR(VLOOKUP(A26,Steuerung!$A$11:$B$162,2,0),"")</f>
        <v/>
      </c>
      <c r="G26" s="55" t="str">
        <f t="shared" si="11"/>
        <v/>
      </c>
      <c r="I26" s="34">
        <f t="shared" si="12"/>
        <v>43519</v>
      </c>
      <c r="J26" s="38" t="str">
        <f t="shared" si="1"/>
        <v>Sa</v>
      </c>
      <c r="K26" s="35"/>
      <c r="L26" s="35"/>
      <c r="M26" s="35"/>
      <c r="N26" s="36" t="str">
        <f>IFERROR(VLOOKUP(I26,Steuerung!$A$11:$B$162,2,0),"")</f>
        <v/>
      </c>
      <c r="O26" s="55" t="str">
        <f t="shared" si="2"/>
        <v/>
      </c>
      <c r="Q26" s="34">
        <f t="shared" si="13"/>
        <v>43547</v>
      </c>
      <c r="R26" s="38" t="str">
        <f t="shared" si="3"/>
        <v>Sa</v>
      </c>
      <c r="S26" s="35"/>
      <c r="T26" s="35"/>
      <c r="U26" s="35"/>
      <c r="V26" s="36" t="str">
        <f>IFERROR(VLOOKUP(Q26,Steuerung!$A$11:$B$162,2,0),"")</f>
        <v/>
      </c>
      <c r="W26" s="55" t="str">
        <f t="shared" si="4"/>
        <v/>
      </c>
      <c r="Y26" s="34">
        <f t="shared" si="14"/>
        <v>43578</v>
      </c>
      <c r="Z26" s="38" t="str">
        <f t="shared" si="5"/>
        <v>Di</v>
      </c>
      <c r="AA26" s="35"/>
      <c r="AB26" s="35"/>
      <c r="AC26" s="35"/>
      <c r="AD26" s="36" t="str">
        <f>IFERROR(VLOOKUP(Y26,Steuerung!$A$11:$B$162,2,0),"")</f>
        <v/>
      </c>
      <c r="AE26" s="55" t="str">
        <f t="shared" si="6"/>
        <v/>
      </c>
      <c r="AG26" s="34">
        <f t="shared" si="15"/>
        <v>43608</v>
      </c>
      <c r="AH26" s="38" t="str">
        <f t="shared" si="7"/>
        <v>Do</v>
      </c>
      <c r="AI26" s="35"/>
      <c r="AJ26" s="35"/>
      <c r="AK26" s="35"/>
      <c r="AL26" s="36" t="str">
        <f>IFERROR(VLOOKUP(AG26,Steuerung!$A$11:$B$162,2,0),"")</f>
        <v/>
      </c>
      <c r="AM26" s="55" t="str">
        <f t="shared" si="8"/>
        <v/>
      </c>
      <c r="AO26" s="34">
        <f t="shared" si="16"/>
        <v>43639</v>
      </c>
      <c r="AP26" s="38" t="str">
        <f t="shared" si="9"/>
        <v>So</v>
      </c>
      <c r="AQ26" s="35"/>
      <c r="AR26" s="35"/>
      <c r="AS26" s="35"/>
      <c r="AT26" s="36" t="str">
        <f>IFERROR(VLOOKUP(AO26,Steuerung!$A$11:$B$162,2,0),"")</f>
        <v/>
      </c>
      <c r="AU26" s="55" t="str">
        <f t="shared" si="10"/>
        <v/>
      </c>
    </row>
    <row r="27" spans="1:47" s="37" customFormat="1" ht="18.600000000000001" customHeight="1" thickTop="1" thickBot="1" x14ac:dyDescent="0.25">
      <c r="A27" s="34">
        <f t="shared" si="17"/>
        <v>43489</v>
      </c>
      <c r="B27" s="38" t="str">
        <f t="shared" si="0"/>
        <v>Do</v>
      </c>
      <c r="C27" s="35"/>
      <c r="D27" s="35"/>
      <c r="E27" s="35"/>
      <c r="F27" s="36" t="str">
        <f>IFERROR(VLOOKUP(A27,Steuerung!$A$11:$B$162,2,0),"")</f>
        <v/>
      </c>
      <c r="G27" s="55" t="str">
        <f t="shared" si="11"/>
        <v/>
      </c>
      <c r="I27" s="34">
        <f t="shared" si="12"/>
        <v>43520</v>
      </c>
      <c r="J27" s="38" t="str">
        <f t="shared" si="1"/>
        <v>So</v>
      </c>
      <c r="K27" s="35"/>
      <c r="L27" s="35"/>
      <c r="M27" s="35"/>
      <c r="N27" s="36" t="str">
        <f>IFERROR(VLOOKUP(I27,Steuerung!$A$11:$B$162,2,0),"")</f>
        <v/>
      </c>
      <c r="O27" s="55" t="str">
        <f t="shared" si="2"/>
        <v/>
      </c>
      <c r="Q27" s="34">
        <f t="shared" si="13"/>
        <v>43548</v>
      </c>
      <c r="R27" s="38" t="str">
        <f t="shared" si="3"/>
        <v>So</v>
      </c>
      <c r="S27" s="35"/>
      <c r="T27" s="35"/>
      <c r="U27" s="35"/>
      <c r="V27" s="36" t="str">
        <f>IFERROR(VLOOKUP(Q27,Steuerung!$A$11:$B$162,2,0),"")</f>
        <v/>
      </c>
      <c r="W27" s="55" t="str">
        <f t="shared" si="4"/>
        <v/>
      </c>
      <c r="Y27" s="34">
        <f t="shared" si="14"/>
        <v>43579</v>
      </c>
      <c r="Z27" s="38" t="str">
        <f t="shared" si="5"/>
        <v>Mi</v>
      </c>
      <c r="AA27" s="35"/>
      <c r="AB27" s="35"/>
      <c r="AC27" s="35"/>
      <c r="AD27" s="36" t="str">
        <f>IFERROR(VLOOKUP(Y27,Steuerung!$A$11:$B$162,2,0),"")</f>
        <v/>
      </c>
      <c r="AE27" s="55" t="str">
        <f t="shared" si="6"/>
        <v/>
      </c>
      <c r="AG27" s="34">
        <f t="shared" si="15"/>
        <v>43609</v>
      </c>
      <c r="AH27" s="38" t="str">
        <f t="shared" si="7"/>
        <v>Fr</v>
      </c>
      <c r="AI27" s="35"/>
      <c r="AJ27" s="35"/>
      <c r="AK27" s="35"/>
      <c r="AL27" s="36" t="str">
        <f>IFERROR(VLOOKUP(AG27,Steuerung!$A$11:$B$162,2,0),"")</f>
        <v/>
      </c>
      <c r="AM27" s="55" t="str">
        <f t="shared" si="8"/>
        <v/>
      </c>
      <c r="AO27" s="34">
        <f t="shared" si="16"/>
        <v>43640</v>
      </c>
      <c r="AP27" s="38" t="str">
        <f t="shared" si="9"/>
        <v>Mo</v>
      </c>
      <c r="AQ27" s="35"/>
      <c r="AR27" s="35"/>
      <c r="AS27" s="35"/>
      <c r="AT27" s="36" t="str">
        <f>IFERROR(VLOOKUP(AO27,Steuerung!$A$11:$B$162,2,0),"")</f>
        <v/>
      </c>
      <c r="AU27" s="55">
        <f t="shared" si="10"/>
        <v>26</v>
      </c>
    </row>
    <row r="28" spans="1:47" s="37" customFormat="1" ht="18.600000000000001" customHeight="1" thickTop="1" thickBot="1" x14ac:dyDescent="0.25">
      <c r="A28" s="34">
        <f t="shared" si="17"/>
        <v>43490</v>
      </c>
      <c r="B28" s="38" t="str">
        <f t="shared" si="0"/>
        <v>Fr</v>
      </c>
      <c r="C28" s="35"/>
      <c r="D28" s="35"/>
      <c r="E28" s="35"/>
      <c r="F28" s="36" t="str">
        <f>IFERROR(VLOOKUP(A28,Steuerung!$A$11:$B$162,2,0),"")</f>
        <v/>
      </c>
      <c r="G28" s="55" t="str">
        <f t="shared" si="11"/>
        <v/>
      </c>
      <c r="I28" s="34">
        <f t="shared" si="12"/>
        <v>43521</v>
      </c>
      <c r="J28" s="38" t="str">
        <f t="shared" si="1"/>
        <v>Mo</v>
      </c>
      <c r="K28" s="35"/>
      <c r="L28" s="35"/>
      <c r="M28" s="35"/>
      <c r="N28" s="36" t="str">
        <f>IFERROR(VLOOKUP(I28,Steuerung!$A$11:$B$162,2,0),"")</f>
        <v/>
      </c>
      <c r="O28" s="55">
        <f t="shared" si="2"/>
        <v>9</v>
      </c>
      <c r="Q28" s="34">
        <f t="shared" si="13"/>
        <v>43549</v>
      </c>
      <c r="R28" s="38" t="str">
        <f t="shared" si="3"/>
        <v>Mo</v>
      </c>
      <c r="S28" s="35"/>
      <c r="T28" s="35"/>
      <c r="U28" s="35"/>
      <c r="V28" s="36" t="str">
        <f>IFERROR(VLOOKUP(Q28,Steuerung!$A$11:$B$162,2,0),"")</f>
        <v/>
      </c>
      <c r="W28" s="55">
        <f t="shared" si="4"/>
        <v>13</v>
      </c>
      <c r="Y28" s="34">
        <f t="shared" si="14"/>
        <v>43580</v>
      </c>
      <c r="Z28" s="38" t="str">
        <f t="shared" si="5"/>
        <v>Do</v>
      </c>
      <c r="AA28" s="35"/>
      <c r="AB28" s="35"/>
      <c r="AC28" s="35"/>
      <c r="AD28" s="36" t="str">
        <f>IFERROR(VLOOKUP(Y28,Steuerung!$A$11:$B$162,2,0),"")</f>
        <v/>
      </c>
      <c r="AE28" s="55" t="str">
        <f t="shared" si="6"/>
        <v/>
      </c>
      <c r="AG28" s="34">
        <f t="shared" si="15"/>
        <v>43610</v>
      </c>
      <c r="AH28" s="38" t="str">
        <f t="shared" si="7"/>
        <v>Sa</v>
      </c>
      <c r="AI28" s="35"/>
      <c r="AJ28" s="35"/>
      <c r="AK28" s="35"/>
      <c r="AL28" s="36" t="str">
        <f>IFERROR(VLOOKUP(AG28,Steuerung!$A$11:$B$162,2,0),"")</f>
        <v/>
      </c>
      <c r="AM28" s="55" t="str">
        <f t="shared" si="8"/>
        <v/>
      </c>
      <c r="AO28" s="34">
        <f t="shared" si="16"/>
        <v>43641</v>
      </c>
      <c r="AP28" s="38" t="str">
        <f t="shared" si="9"/>
        <v>Di</v>
      </c>
      <c r="AQ28" s="35"/>
      <c r="AR28" s="35"/>
      <c r="AS28" s="35"/>
      <c r="AT28" s="36" t="str">
        <f>IFERROR(VLOOKUP(AO28,Steuerung!$A$11:$B$162,2,0),"")</f>
        <v/>
      </c>
      <c r="AU28" s="55" t="str">
        <f t="shared" si="10"/>
        <v/>
      </c>
    </row>
    <row r="29" spans="1:47" s="37" customFormat="1" ht="18.600000000000001" customHeight="1" thickTop="1" thickBot="1" x14ac:dyDescent="0.25">
      <c r="A29" s="34">
        <f t="shared" si="17"/>
        <v>43491</v>
      </c>
      <c r="B29" s="38" t="str">
        <f t="shared" si="0"/>
        <v>Sa</v>
      </c>
      <c r="C29" s="35"/>
      <c r="D29" s="35"/>
      <c r="E29" s="35"/>
      <c r="F29" s="36" t="str">
        <f>IFERROR(VLOOKUP(A29,Steuerung!$A$11:$B$162,2,0),"")</f>
        <v/>
      </c>
      <c r="G29" s="55" t="str">
        <f t="shared" si="11"/>
        <v/>
      </c>
      <c r="I29" s="34">
        <f t="shared" si="12"/>
        <v>43522</v>
      </c>
      <c r="J29" s="38" t="str">
        <f t="shared" si="1"/>
        <v>Di</v>
      </c>
      <c r="K29" s="35"/>
      <c r="L29" s="35"/>
      <c r="M29" s="35"/>
      <c r="N29" s="36" t="str">
        <f>IFERROR(VLOOKUP(I29,Steuerung!$A$11:$B$162,2,0),"")</f>
        <v/>
      </c>
      <c r="O29" s="55" t="str">
        <f t="shared" si="2"/>
        <v/>
      </c>
      <c r="Q29" s="34">
        <f t="shared" si="13"/>
        <v>43550</v>
      </c>
      <c r="R29" s="38" t="str">
        <f t="shared" si="3"/>
        <v>Di</v>
      </c>
      <c r="S29" s="35"/>
      <c r="T29" s="35"/>
      <c r="U29" s="35"/>
      <c r="V29" s="36" t="str">
        <f>IFERROR(VLOOKUP(Q29,Steuerung!$A$11:$B$162,2,0),"")</f>
        <v/>
      </c>
      <c r="W29" s="55" t="str">
        <f t="shared" si="4"/>
        <v/>
      </c>
      <c r="Y29" s="34">
        <f t="shared" si="14"/>
        <v>43581</v>
      </c>
      <c r="Z29" s="38" t="str">
        <f t="shared" si="5"/>
        <v>Fr</v>
      </c>
      <c r="AA29" s="35"/>
      <c r="AB29" s="35"/>
      <c r="AC29" s="35"/>
      <c r="AD29" s="36" t="str">
        <f>IFERROR(VLOOKUP(Y29,Steuerung!$A$11:$B$162,2,0),"")</f>
        <v/>
      </c>
      <c r="AE29" s="55" t="str">
        <f t="shared" si="6"/>
        <v/>
      </c>
      <c r="AG29" s="34">
        <f t="shared" si="15"/>
        <v>43611</v>
      </c>
      <c r="AH29" s="38" t="str">
        <f t="shared" si="7"/>
        <v>So</v>
      </c>
      <c r="AI29" s="35"/>
      <c r="AJ29" s="35"/>
      <c r="AK29" s="35"/>
      <c r="AL29" s="36" t="str">
        <f>IFERROR(VLOOKUP(AG29,Steuerung!$A$11:$B$162,2,0),"")</f>
        <v/>
      </c>
      <c r="AM29" s="55" t="str">
        <f t="shared" si="8"/>
        <v/>
      </c>
      <c r="AO29" s="34">
        <f t="shared" si="16"/>
        <v>43642</v>
      </c>
      <c r="AP29" s="38" t="str">
        <f t="shared" si="9"/>
        <v>Mi</v>
      </c>
      <c r="AQ29" s="35"/>
      <c r="AR29" s="35"/>
      <c r="AS29" s="35"/>
      <c r="AT29" s="36" t="str">
        <f>IFERROR(VLOOKUP(AO29,Steuerung!$A$11:$B$162,2,0),"")</f>
        <v/>
      </c>
      <c r="AU29" s="55" t="str">
        <f t="shared" si="10"/>
        <v/>
      </c>
    </row>
    <row r="30" spans="1:47" s="37" customFormat="1" ht="18.600000000000001" customHeight="1" thickTop="1" thickBot="1" x14ac:dyDescent="0.25">
      <c r="A30" s="34">
        <f t="shared" si="17"/>
        <v>43492</v>
      </c>
      <c r="B30" s="38" t="str">
        <f t="shared" si="0"/>
        <v>So</v>
      </c>
      <c r="C30" s="35"/>
      <c r="D30" s="35"/>
      <c r="E30" s="35"/>
      <c r="F30" s="36" t="str">
        <f>IFERROR(VLOOKUP(A30,Steuerung!$A$11:$B$162,2,0),"")</f>
        <v/>
      </c>
      <c r="G30" s="55" t="str">
        <f t="shared" si="11"/>
        <v/>
      </c>
      <c r="I30" s="34">
        <f t="shared" si="12"/>
        <v>43523</v>
      </c>
      <c r="J30" s="38" t="str">
        <f t="shared" si="1"/>
        <v>Mi</v>
      </c>
      <c r="K30" s="35"/>
      <c r="L30" s="35"/>
      <c r="M30" s="35"/>
      <c r="N30" s="36" t="str">
        <f>IFERROR(VLOOKUP(I30,Steuerung!$A$11:$B$162,2,0),"")</f>
        <v/>
      </c>
      <c r="O30" s="55" t="str">
        <f t="shared" si="2"/>
        <v/>
      </c>
      <c r="Q30" s="34">
        <f t="shared" si="13"/>
        <v>43551</v>
      </c>
      <c r="R30" s="38" t="str">
        <f t="shared" si="3"/>
        <v>Mi</v>
      </c>
      <c r="S30" s="35"/>
      <c r="T30" s="35"/>
      <c r="U30" s="35"/>
      <c r="V30" s="36" t="str">
        <f>IFERROR(VLOOKUP(Q30,Steuerung!$A$11:$B$162,2,0),"")</f>
        <v/>
      </c>
      <c r="W30" s="55" t="str">
        <f t="shared" si="4"/>
        <v/>
      </c>
      <c r="Y30" s="34">
        <f t="shared" si="14"/>
        <v>43582</v>
      </c>
      <c r="Z30" s="38" t="str">
        <f t="shared" si="5"/>
        <v>Sa</v>
      </c>
      <c r="AA30" s="35"/>
      <c r="AB30" s="35"/>
      <c r="AC30" s="35"/>
      <c r="AD30" s="36" t="str">
        <f>IFERROR(VLOOKUP(Y30,Steuerung!$A$11:$B$162,2,0),"")</f>
        <v/>
      </c>
      <c r="AE30" s="55" t="str">
        <f t="shared" si="6"/>
        <v/>
      </c>
      <c r="AG30" s="34">
        <f t="shared" si="15"/>
        <v>43612</v>
      </c>
      <c r="AH30" s="38" t="str">
        <f t="shared" si="7"/>
        <v>Mo</v>
      </c>
      <c r="AI30" s="35"/>
      <c r="AJ30" s="35"/>
      <c r="AK30" s="35"/>
      <c r="AL30" s="36" t="str">
        <f>IFERROR(VLOOKUP(AG30,Steuerung!$A$11:$B$162,2,0),"")</f>
        <v/>
      </c>
      <c r="AM30" s="55">
        <f t="shared" si="8"/>
        <v>22</v>
      </c>
      <c r="AO30" s="34">
        <f t="shared" si="16"/>
        <v>43643</v>
      </c>
      <c r="AP30" s="38" t="str">
        <f t="shared" si="9"/>
        <v>Do</v>
      </c>
      <c r="AQ30" s="35"/>
      <c r="AR30" s="35"/>
      <c r="AS30" s="35"/>
      <c r="AT30" s="36" t="str">
        <f>IFERROR(VLOOKUP(AO30,Steuerung!$A$11:$B$162,2,0),"")</f>
        <v xml:space="preserve">Siebenschläfer </v>
      </c>
      <c r="AU30" s="55" t="str">
        <f t="shared" si="10"/>
        <v/>
      </c>
    </row>
    <row r="31" spans="1:47" s="37" customFormat="1" ht="18.600000000000001" customHeight="1" thickTop="1" thickBot="1" x14ac:dyDescent="0.25">
      <c r="A31" s="34">
        <f t="shared" si="17"/>
        <v>43493</v>
      </c>
      <c r="B31" s="38" t="str">
        <f t="shared" si="0"/>
        <v>Mo</v>
      </c>
      <c r="C31" s="35"/>
      <c r="D31" s="35"/>
      <c r="E31" s="35"/>
      <c r="F31" s="36" t="str">
        <f>IFERROR(VLOOKUP(A31,Steuerung!$A$11:$B$162,2,0),"")</f>
        <v/>
      </c>
      <c r="G31" s="55">
        <f t="shared" si="11"/>
        <v>5</v>
      </c>
      <c r="I31" s="34">
        <f t="shared" si="12"/>
        <v>43524</v>
      </c>
      <c r="J31" s="38" t="str">
        <f t="shared" si="1"/>
        <v>Do</v>
      </c>
      <c r="K31" s="35"/>
      <c r="L31" s="35"/>
      <c r="M31" s="35"/>
      <c r="N31" s="36" t="str">
        <f>IFERROR(VLOOKUP(I31,Steuerung!$A$11:$B$162,2,0),"")</f>
        <v/>
      </c>
      <c r="O31" s="55" t="str">
        <f t="shared" si="2"/>
        <v/>
      </c>
      <c r="Q31" s="34">
        <f t="shared" si="13"/>
        <v>43552</v>
      </c>
      <c r="R31" s="38" t="str">
        <f t="shared" si="3"/>
        <v>Do</v>
      </c>
      <c r="S31" s="35"/>
      <c r="T31" s="35"/>
      <c r="U31" s="35"/>
      <c r="V31" s="36" t="str">
        <f>IFERROR(VLOOKUP(Q31,Steuerung!$A$11:$B$162,2,0),"")</f>
        <v/>
      </c>
      <c r="W31" s="55" t="str">
        <f t="shared" si="4"/>
        <v/>
      </c>
      <c r="Y31" s="34">
        <f t="shared" si="14"/>
        <v>43583</v>
      </c>
      <c r="Z31" s="38" t="str">
        <f t="shared" si="5"/>
        <v>So</v>
      </c>
      <c r="AA31" s="35"/>
      <c r="AB31" s="35"/>
      <c r="AC31" s="35"/>
      <c r="AD31" s="36" t="str">
        <f>IFERROR(VLOOKUP(Y31,Steuerung!$A$11:$B$162,2,0),"")</f>
        <v/>
      </c>
      <c r="AE31" s="55" t="str">
        <f t="shared" si="6"/>
        <v/>
      </c>
      <c r="AG31" s="34">
        <f t="shared" si="15"/>
        <v>43613</v>
      </c>
      <c r="AH31" s="38" t="str">
        <f t="shared" si="7"/>
        <v>Di</v>
      </c>
      <c r="AI31" s="35"/>
      <c r="AJ31" s="35"/>
      <c r="AK31" s="35"/>
      <c r="AL31" s="36" t="str">
        <f>IFERROR(VLOOKUP(AG31,Steuerung!$A$11:$B$162,2,0),"")</f>
        <v/>
      </c>
      <c r="AM31" s="55" t="str">
        <f t="shared" si="8"/>
        <v/>
      </c>
      <c r="AO31" s="34">
        <f t="shared" si="16"/>
        <v>43644</v>
      </c>
      <c r="AP31" s="38" t="str">
        <f t="shared" si="9"/>
        <v>Fr</v>
      </c>
      <c r="AQ31" s="35"/>
      <c r="AR31" s="35"/>
      <c r="AS31" s="35"/>
      <c r="AT31" s="36" t="str">
        <f>IFERROR(VLOOKUP(AO31,Steuerung!$A$11:$B$162,2,0),"")</f>
        <v/>
      </c>
      <c r="AU31" s="55" t="str">
        <f t="shared" si="10"/>
        <v/>
      </c>
    </row>
    <row r="32" spans="1:47" s="37" customFormat="1" ht="18.600000000000001" customHeight="1" thickTop="1" thickBot="1" x14ac:dyDescent="0.25">
      <c r="A32" s="34">
        <f t="shared" si="17"/>
        <v>43494</v>
      </c>
      <c r="B32" s="38" t="str">
        <f t="shared" si="0"/>
        <v>Di</v>
      </c>
      <c r="C32" s="35"/>
      <c r="D32" s="35"/>
      <c r="E32" s="35"/>
      <c r="F32" s="36" t="str">
        <f>IFERROR(VLOOKUP(A32,Steuerung!$A$11:$B$162,2,0),"")</f>
        <v/>
      </c>
      <c r="G32" s="55" t="str">
        <f t="shared" si="11"/>
        <v/>
      </c>
      <c r="I32" s="44">
        <f>IF(MONTH(I31+1)=3,1,I31+1)</f>
        <v>1</v>
      </c>
      <c r="J32" s="45" t="str">
        <f t="shared" si="1"/>
        <v>So</v>
      </c>
      <c r="K32" s="46"/>
      <c r="L32" s="46"/>
      <c r="M32" s="46"/>
      <c r="N32" s="46" t="str">
        <f>IFERROR(VLOOKUP(I32,Steuerung!$A$11:$B$162,2,0),"")</f>
        <v/>
      </c>
      <c r="O32" s="56" t="str">
        <f>IF(I32="","",IF(J32="Mo",TRUNC((I32-WEEKDAY(I32,2)-DATE(YEAR(I32+4-WEEKDAY(I32,2)),1,-10))/7),""))</f>
        <v/>
      </c>
      <c r="Q32" s="34">
        <f t="shared" si="13"/>
        <v>43553</v>
      </c>
      <c r="R32" s="38" t="str">
        <f t="shared" si="3"/>
        <v>Fr</v>
      </c>
      <c r="S32" s="35"/>
      <c r="T32" s="35"/>
      <c r="U32" s="35"/>
      <c r="V32" s="36" t="str">
        <f>IFERROR(VLOOKUP(Q32,Steuerung!$A$11:$B$162,2,0),"")</f>
        <v/>
      </c>
      <c r="W32" s="55" t="str">
        <f t="shared" si="4"/>
        <v/>
      </c>
      <c r="Y32" s="34">
        <f t="shared" si="14"/>
        <v>43584</v>
      </c>
      <c r="Z32" s="38" t="str">
        <f t="shared" si="5"/>
        <v>Mo</v>
      </c>
      <c r="AA32" s="35"/>
      <c r="AB32" s="35"/>
      <c r="AC32" s="35"/>
      <c r="AD32" s="36" t="str">
        <f>IFERROR(VLOOKUP(Y32,Steuerung!$A$11:$B$162,2,0),"")</f>
        <v/>
      </c>
      <c r="AE32" s="55">
        <f t="shared" si="6"/>
        <v>18</v>
      </c>
      <c r="AG32" s="34">
        <f t="shared" si="15"/>
        <v>43614</v>
      </c>
      <c r="AH32" s="38" t="str">
        <f t="shared" si="7"/>
        <v>Mi</v>
      </c>
      <c r="AI32" s="35"/>
      <c r="AJ32" s="35"/>
      <c r="AK32" s="35"/>
      <c r="AL32" s="36" t="str">
        <f>IFERROR(VLOOKUP(AG32,Steuerung!$A$11:$B$162,2,0),"")</f>
        <v/>
      </c>
      <c r="AM32" s="55" t="str">
        <f t="shared" si="8"/>
        <v/>
      </c>
      <c r="AO32" s="34">
        <f t="shared" si="16"/>
        <v>43645</v>
      </c>
      <c r="AP32" s="38" t="str">
        <f t="shared" si="9"/>
        <v>Sa</v>
      </c>
      <c r="AQ32" s="35"/>
      <c r="AR32" s="35"/>
      <c r="AS32" s="35"/>
      <c r="AT32" s="36" t="str">
        <f>IFERROR(VLOOKUP(AO32,Steuerung!$A$11:$B$162,2,0),"")</f>
        <v/>
      </c>
      <c r="AU32" s="55" t="str">
        <f t="shared" si="10"/>
        <v/>
      </c>
    </row>
    <row r="33" spans="1:47" s="37" customFormat="1" ht="18.600000000000001" customHeight="1" thickTop="1" thickBot="1" x14ac:dyDescent="0.25">
      <c r="A33" s="34">
        <f t="shared" si="17"/>
        <v>43495</v>
      </c>
      <c r="B33" s="38" t="str">
        <f t="shared" si="0"/>
        <v>Mi</v>
      </c>
      <c r="C33" s="35"/>
      <c r="D33" s="35"/>
      <c r="E33" s="35"/>
      <c r="F33" s="36" t="str">
        <f>IFERROR(VLOOKUP(A33,Steuerung!$A$11:$B$162,2,0),"")</f>
        <v/>
      </c>
      <c r="G33" s="55" t="str">
        <f t="shared" si="11"/>
        <v/>
      </c>
      <c r="O33" s="47"/>
      <c r="Q33" s="34">
        <f t="shared" si="13"/>
        <v>43554</v>
      </c>
      <c r="R33" s="38" t="str">
        <f t="shared" si="3"/>
        <v>Sa</v>
      </c>
      <c r="S33" s="35"/>
      <c r="T33" s="35"/>
      <c r="U33" s="35"/>
      <c r="V33" s="36" t="str">
        <f>IFERROR(VLOOKUP(Q33,Steuerung!$A$11:$B$162,2,0),"")</f>
        <v/>
      </c>
      <c r="W33" s="55" t="str">
        <f t="shared" si="4"/>
        <v/>
      </c>
      <c r="Y33" s="34">
        <f t="shared" si="14"/>
        <v>43585</v>
      </c>
      <c r="Z33" s="38" t="str">
        <f t="shared" si="5"/>
        <v>Di</v>
      </c>
      <c r="AA33" s="35"/>
      <c r="AB33" s="35"/>
      <c r="AC33" s="35"/>
      <c r="AD33" s="36" t="str">
        <f>IFERROR(VLOOKUP(Y33,Steuerung!$A$11:$B$162,2,0),"")</f>
        <v/>
      </c>
      <c r="AE33" s="55" t="str">
        <f t="shared" si="6"/>
        <v/>
      </c>
      <c r="AG33" s="34">
        <f t="shared" si="15"/>
        <v>43615</v>
      </c>
      <c r="AH33" s="38" t="str">
        <f t="shared" si="7"/>
        <v>Do</v>
      </c>
      <c r="AI33" s="35"/>
      <c r="AJ33" s="35"/>
      <c r="AK33" s="35"/>
      <c r="AL33" s="36" t="str">
        <f>IFERROR(VLOOKUP(AG33,Steuerung!$A$11:$B$162,2,0),"")</f>
        <v>Christi Himmelfahrt</v>
      </c>
      <c r="AM33" s="55" t="str">
        <f t="shared" si="8"/>
        <v/>
      </c>
      <c r="AO33" s="34">
        <f t="shared" si="16"/>
        <v>43646</v>
      </c>
      <c r="AP33" s="38" t="str">
        <f t="shared" si="9"/>
        <v>So</v>
      </c>
      <c r="AQ33" s="35"/>
      <c r="AR33" s="35"/>
      <c r="AS33" s="35"/>
      <c r="AT33" s="36" t="str">
        <f>IFERROR(VLOOKUP(AO33,Steuerung!$A$11:$B$162,2,0),"")</f>
        <v/>
      </c>
      <c r="AU33" s="55" t="str">
        <f t="shared" si="10"/>
        <v/>
      </c>
    </row>
    <row r="34" spans="1:47" s="42" customFormat="1" ht="18.600000000000001" customHeight="1" thickTop="1" thickBot="1" x14ac:dyDescent="0.25">
      <c r="A34" s="34">
        <f t="shared" si="17"/>
        <v>43496</v>
      </c>
      <c r="B34" s="39" t="str">
        <f t="shared" si="0"/>
        <v>Do</v>
      </c>
      <c r="C34" s="40"/>
      <c r="D34" s="40"/>
      <c r="E34" s="40"/>
      <c r="F34" s="41" t="str">
        <f>IFERROR(VLOOKUP(A34,Steuerung!$A$11:$B$162,2,0),"")</f>
        <v/>
      </c>
      <c r="G34" s="57" t="str">
        <f t="shared" si="11"/>
        <v/>
      </c>
      <c r="O34" s="43"/>
      <c r="Q34" s="34">
        <f t="shared" si="13"/>
        <v>43555</v>
      </c>
      <c r="R34" s="39" t="str">
        <f t="shared" si="3"/>
        <v>So</v>
      </c>
      <c r="S34" s="40"/>
      <c r="T34" s="40"/>
      <c r="U34" s="40"/>
      <c r="V34" s="41" t="str">
        <f>IFERROR(VLOOKUP(Q34,Steuerung!$A$11:$B$162,2,0),"")</f>
        <v/>
      </c>
      <c r="W34" s="57" t="str">
        <f t="shared" si="4"/>
        <v/>
      </c>
      <c r="AE34" s="43"/>
      <c r="AG34" s="34">
        <f t="shared" si="15"/>
        <v>43616</v>
      </c>
      <c r="AH34" s="39" t="str">
        <f t="shared" si="7"/>
        <v>Fr</v>
      </c>
      <c r="AI34" s="40"/>
      <c r="AJ34" s="40"/>
      <c r="AK34" s="40"/>
      <c r="AL34" s="41" t="str">
        <f>IFERROR(VLOOKUP(AG34,Steuerung!$A$11:$B$162,2,0),"")</f>
        <v/>
      </c>
      <c r="AM34" s="57" t="str">
        <f t="shared" si="8"/>
        <v/>
      </c>
      <c r="AO34" s="48"/>
      <c r="AU34" s="43"/>
    </row>
    <row r="35" spans="1:47" ht="4.5" customHeight="1" thickTop="1" thickBot="1" x14ac:dyDescent="0.25">
      <c r="AG35" s="28">
        <f t="shared" si="15"/>
        <v>43617</v>
      </c>
    </row>
    <row r="36" spans="1:47" ht="13.5" thickTop="1" x14ac:dyDescent="0.2">
      <c r="A36" s="1" t="str">
        <f>IF(Steuerung!$A$7="eingeblendet","  Wassermann  21.01.-19.02.","")</f>
        <v xml:space="preserve">  Wassermann  21.01.-19.02.</v>
      </c>
      <c r="I36" s="1" t="str">
        <f>IF(Steuerung!$A$7="eingeblendet","  Fische  20.02.-20.03.","")</f>
        <v xml:space="preserve">  Fische  20.02.-20.03.</v>
      </c>
      <c r="Q36" s="1" t="str">
        <f>IF(Steuerung!$A$7="eingeblendet","  Widder  21.03.-20.04.","")</f>
        <v xml:space="preserve">  Widder  21.03.-20.04.</v>
      </c>
      <c r="Y36" s="1" t="str">
        <f>IF(Steuerung!$A$7="eingeblendet","  Stier  21.04.-20.05.","")</f>
        <v xml:space="preserve">  Stier  21.04.-20.05.</v>
      </c>
      <c r="AG36" s="1" t="str">
        <f>IF(Steuerung!$A$7="eingeblendet","  Zwillinge  21.05.-21.06.","")</f>
        <v xml:space="preserve">  Zwillinge  21.05.-21.06.</v>
      </c>
      <c r="AO36" s="1" t="str">
        <f>IF(Steuerung!$A$7="eingeblendet","  Krebs  22.06.-22.07.","")</f>
        <v xml:space="preserve">  Krebs  22.06.-22.07.</v>
      </c>
    </row>
  </sheetData>
  <sheetProtection algorithmName="SHA-512" hashValue="3c8vbOjDgiqrfU2PkMrNSWF1b+MmKbxvHexXnbhWH3QQZGRBNZinVmSVQlpETv9mtMDeg0xcOCQi0R0hAjvNiw==" saltValue="vRhweJotTz2mp2OGvIWJVA==" spinCount="100000" sheet="1" formatCells="0"/>
  <conditionalFormatting sqref="C4">
    <cfRule type="expression" dxfId="4072" priority="5110" stopIfTrue="1">
      <formula>$B4="Sa"</formula>
    </cfRule>
    <cfRule type="expression" dxfId="4071" priority="5111" stopIfTrue="1">
      <formula>$B4="So"</formula>
    </cfRule>
  </conditionalFormatting>
  <conditionalFormatting sqref="AQ34:AU34">
    <cfRule type="expression" dxfId="4070" priority="5114" stopIfTrue="1">
      <formula>$AP$34="Sa"</formula>
    </cfRule>
    <cfRule type="expression" dxfId="4069" priority="5115" stopIfTrue="1">
      <formula>$AP$34="So"</formula>
    </cfRule>
  </conditionalFormatting>
  <conditionalFormatting sqref="I32">
    <cfRule type="cellIs" dxfId="4068" priority="5116" stopIfTrue="1" operator="equal">
      <formula>1</formula>
    </cfRule>
  </conditionalFormatting>
  <conditionalFormatting sqref="K32">
    <cfRule type="expression" dxfId="4067" priority="5117" stopIfTrue="1">
      <formula>AND($J$32="Sa",$I$32&lt;&gt;1)</formula>
    </cfRule>
    <cfRule type="expression" dxfId="4066" priority="5118" stopIfTrue="1">
      <formula>AND($J$32="So",$I$32&lt;&gt;1)</formula>
    </cfRule>
    <cfRule type="expression" dxfId="4065" priority="5119" stopIfTrue="1">
      <formula>AND($J$32&lt;&gt;"",$I$32&lt;&gt;1)</formula>
    </cfRule>
  </conditionalFormatting>
  <conditionalFormatting sqref="J32">
    <cfRule type="expression" dxfId="4064" priority="5120" stopIfTrue="1">
      <formula>I32=1</formula>
    </cfRule>
    <cfRule type="expression" dxfId="4063" priority="5121" stopIfTrue="1">
      <formula>I32&lt;&gt;1</formula>
    </cfRule>
  </conditionalFormatting>
  <conditionalFormatting sqref="D4">
    <cfRule type="expression" dxfId="4062" priority="5048" stopIfTrue="1">
      <formula>$B4="Sa"</formula>
    </cfRule>
    <cfRule type="expression" dxfId="4061" priority="5049" stopIfTrue="1">
      <formula>$B4="So"</formula>
    </cfRule>
  </conditionalFormatting>
  <conditionalFormatting sqref="E4">
    <cfRule type="expression" dxfId="4060" priority="4986" stopIfTrue="1">
      <formula>$B4="Sa"</formula>
    </cfRule>
    <cfRule type="expression" dxfId="4059" priority="4987" stopIfTrue="1">
      <formula>$B4="So"</formula>
    </cfRule>
  </conditionalFormatting>
  <conditionalFormatting sqref="F4">
    <cfRule type="expression" dxfId="4058" priority="4924" stopIfTrue="1">
      <formula>$B4="Sa"</formula>
    </cfRule>
    <cfRule type="expression" dxfId="4057" priority="4925" stopIfTrue="1">
      <formula>$B4="So"</formula>
    </cfRule>
  </conditionalFormatting>
  <conditionalFormatting sqref="G4">
    <cfRule type="expression" dxfId="4056" priority="4862" stopIfTrue="1">
      <formula>$B4="Sa"</formula>
    </cfRule>
    <cfRule type="expression" dxfId="4055" priority="4863" stopIfTrue="1">
      <formula>$B4="So"</formula>
    </cfRule>
  </conditionalFormatting>
  <conditionalFormatting sqref="K4">
    <cfRule type="expression" dxfId="4054" priority="4800" stopIfTrue="1">
      <formula>$J4="Sa"</formula>
    </cfRule>
    <cfRule type="expression" dxfId="4053" priority="4801" stopIfTrue="1">
      <formula>$J4="So"</formula>
    </cfRule>
  </conditionalFormatting>
  <conditionalFormatting sqref="K9">
    <cfRule type="expression" dxfId="4052" priority="2809" stopIfTrue="1">
      <formula>$J9="Sa"</formula>
    </cfRule>
    <cfRule type="expression" dxfId="4051" priority="2810" stopIfTrue="1">
      <formula>$J9="So"</formula>
    </cfRule>
  </conditionalFormatting>
  <conditionalFormatting sqref="L8">
    <cfRule type="expression" dxfId="4050" priority="2818" stopIfTrue="1">
      <formula>$J8="Sa"</formula>
    </cfRule>
    <cfRule type="expression" dxfId="4049" priority="2819" stopIfTrue="1">
      <formula>$J8="So"</formula>
    </cfRule>
  </conditionalFormatting>
  <conditionalFormatting sqref="M7">
    <cfRule type="expression" dxfId="4048" priority="2827" stopIfTrue="1">
      <formula>$J7="Sa"</formula>
    </cfRule>
    <cfRule type="expression" dxfId="4047" priority="2828" stopIfTrue="1">
      <formula>$J7="So"</formula>
    </cfRule>
  </conditionalFormatting>
  <conditionalFormatting sqref="L32">
    <cfRule type="expression" dxfId="4046" priority="4743" stopIfTrue="1">
      <formula>AND($J$32="Sa",$I$32&lt;&gt;1)</formula>
    </cfRule>
    <cfRule type="expression" dxfId="4045" priority="4744" stopIfTrue="1">
      <formula>AND($J$32="So",$I$32&lt;&gt;1)</formula>
    </cfRule>
    <cfRule type="expression" dxfId="4044" priority="4745" stopIfTrue="1">
      <formula>AND($J$32&lt;&gt;"",$I$32&lt;&gt;1)</formula>
    </cfRule>
  </conditionalFormatting>
  <conditionalFormatting sqref="L4">
    <cfRule type="expression" dxfId="4043" priority="4741" stopIfTrue="1">
      <formula>$J4="Sa"</formula>
    </cfRule>
    <cfRule type="expression" dxfId="4042" priority="4742" stopIfTrue="1">
      <formula>$J4="So"</formula>
    </cfRule>
  </conditionalFormatting>
  <conditionalFormatting sqref="K16">
    <cfRule type="expression" dxfId="4041" priority="2732" stopIfTrue="1">
      <formula>$J16="Sa"</formula>
    </cfRule>
    <cfRule type="expression" dxfId="4040" priority="2733" stopIfTrue="1">
      <formula>$J16="So"</formula>
    </cfRule>
  </conditionalFormatting>
  <conditionalFormatting sqref="L15">
    <cfRule type="expression" dxfId="4039" priority="2741" stopIfTrue="1">
      <formula>$J15="Sa"</formula>
    </cfRule>
    <cfRule type="expression" dxfId="4038" priority="2742" stopIfTrue="1">
      <formula>$J15="So"</formula>
    </cfRule>
  </conditionalFormatting>
  <conditionalFormatting sqref="M14">
    <cfRule type="expression" dxfId="4037" priority="2750" stopIfTrue="1">
      <formula>$J14="Sa"</formula>
    </cfRule>
    <cfRule type="expression" dxfId="4036" priority="2751" stopIfTrue="1">
      <formula>$J14="So"</formula>
    </cfRule>
  </conditionalFormatting>
  <conditionalFormatting sqref="K7">
    <cfRule type="expression" dxfId="4035" priority="2831" stopIfTrue="1">
      <formula>$J7="Sa"</formula>
    </cfRule>
    <cfRule type="expression" dxfId="4034" priority="2832" stopIfTrue="1">
      <formula>$J7="So"</formula>
    </cfRule>
  </conditionalFormatting>
  <conditionalFormatting sqref="L6">
    <cfRule type="expression" dxfId="4033" priority="2840" stopIfTrue="1">
      <formula>$J6="Sa"</formula>
    </cfRule>
    <cfRule type="expression" dxfId="4032" priority="2841" stopIfTrue="1">
      <formula>$J6="So"</formula>
    </cfRule>
  </conditionalFormatting>
  <conditionalFormatting sqref="M5">
    <cfRule type="expression" dxfId="4031" priority="2849" stopIfTrue="1">
      <formula>$J5="Sa"</formula>
    </cfRule>
    <cfRule type="expression" dxfId="4030" priority="2850" stopIfTrue="1">
      <formula>$J5="So"</formula>
    </cfRule>
  </conditionalFormatting>
  <conditionalFormatting sqref="M32">
    <cfRule type="expression" dxfId="4029" priority="4684" stopIfTrue="1">
      <formula>AND($J$32="Sa",$I$32&lt;&gt;1)</formula>
    </cfRule>
    <cfRule type="expression" dxfId="4028" priority="4685" stopIfTrue="1">
      <formula>AND($J$32="So",$I$32&lt;&gt;1)</formula>
    </cfRule>
    <cfRule type="expression" dxfId="4027" priority="4686" stopIfTrue="1">
      <formula>AND($J$32&lt;&gt;"",$I$32&lt;&gt;1)</formula>
    </cfRule>
  </conditionalFormatting>
  <conditionalFormatting sqref="M4">
    <cfRule type="expression" dxfId="4026" priority="4682" stopIfTrue="1">
      <formula>$J4="Sa"</formula>
    </cfRule>
    <cfRule type="expression" dxfId="4025" priority="4683" stopIfTrue="1">
      <formula>$J4="So"</formula>
    </cfRule>
  </conditionalFormatting>
  <conditionalFormatting sqref="K23">
    <cfRule type="expression" dxfId="4024" priority="2655" stopIfTrue="1">
      <formula>$J23="Sa"</formula>
    </cfRule>
    <cfRule type="expression" dxfId="4023" priority="2656" stopIfTrue="1">
      <formula>$J23="So"</formula>
    </cfRule>
  </conditionalFormatting>
  <conditionalFormatting sqref="L22">
    <cfRule type="expression" dxfId="4022" priority="2664" stopIfTrue="1">
      <formula>$J22="Sa"</formula>
    </cfRule>
    <cfRule type="expression" dxfId="4021" priority="2665" stopIfTrue="1">
      <formula>$J22="So"</formula>
    </cfRule>
  </conditionalFormatting>
  <conditionalFormatting sqref="M21">
    <cfRule type="expression" dxfId="4020" priority="2673" stopIfTrue="1">
      <formula>$J21="Sa"</formula>
    </cfRule>
    <cfRule type="expression" dxfId="4019" priority="2674" stopIfTrue="1">
      <formula>$J21="So"</formula>
    </cfRule>
  </conditionalFormatting>
  <conditionalFormatting sqref="K14">
    <cfRule type="expression" dxfId="4018" priority="2754" stopIfTrue="1">
      <formula>$J14="Sa"</formula>
    </cfRule>
    <cfRule type="expression" dxfId="4017" priority="2755" stopIfTrue="1">
      <formula>$J14="So"</formula>
    </cfRule>
  </conditionalFormatting>
  <conditionalFormatting sqref="L13">
    <cfRule type="expression" dxfId="4016" priority="2763" stopIfTrue="1">
      <formula>$J13="Sa"</formula>
    </cfRule>
    <cfRule type="expression" dxfId="4015" priority="2764" stopIfTrue="1">
      <formula>$J13="So"</formula>
    </cfRule>
  </conditionalFormatting>
  <conditionalFormatting sqref="M12">
    <cfRule type="expression" dxfId="4014" priority="2772" stopIfTrue="1">
      <formula>$J12="Sa"</formula>
    </cfRule>
    <cfRule type="expression" dxfId="4013" priority="2773" stopIfTrue="1">
      <formula>$J12="So"</formula>
    </cfRule>
  </conditionalFormatting>
  <conditionalFormatting sqref="K5">
    <cfRule type="expression" dxfId="4012" priority="2853" stopIfTrue="1">
      <formula>$J5="Sa"</formula>
    </cfRule>
    <cfRule type="expression" dxfId="4011" priority="2854" stopIfTrue="1">
      <formula>$J5="So"</formula>
    </cfRule>
  </conditionalFormatting>
  <conditionalFormatting sqref="N32">
    <cfRule type="expression" dxfId="4010" priority="4625" stopIfTrue="1">
      <formula>AND($J$32="Sa",$I$32&lt;&gt;1)</formula>
    </cfRule>
    <cfRule type="expression" dxfId="4009" priority="4626" stopIfTrue="1">
      <formula>AND($J$32="So",$I$32&lt;&gt;1)</formula>
    </cfRule>
    <cfRule type="expression" dxfId="4008" priority="4627" stopIfTrue="1">
      <formula>AND($J$32&lt;&gt;"",$I$32&lt;&gt;1)</formula>
    </cfRule>
  </conditionalFormatting>
  <conditionalFormatting sqref="N4">
    <cfRule type="expression" dxfId="4007" priority="4623" stopIfTrue="1">
      <formula>$J4="Sa"</formula>
    </cfRule>
    <cfRule type="expression" dxfId="4006" priority="4624" stopIfTrue="1">
      <formula>$J4="So"</formula>
    </cfRule>
  </conditionalFormatting>
  <conditionalFormatting sqref="L29">
    <cfRule type="expression" dxfId="4005" priority="2587" stopIfTrue="1">
      <formula>$J29="Sa"</formula>
    </cfRule>
    <cfRule type="expression" dxfId="4004" priority="2588" stopIfTrue="1">
      <formula>$J29="So"</formula>
    </cfRule>
  </conditionalFormatting>
  <conditionalFormatting sqref="M28">
    <cfRule type="expression" dxfId="4003" priority="2596" stopIfTrue="1">
      <formula>$J28="Sa"</formula>
    </cfRule>
    <cfRule type="expression" dxfId="4002" priority="2597" stopIfTrue="1">
      <formula>$J28="So"</formula>
    </cfRule>
  </conditionalFormatting>
  <conditionalFormatting sqref="K21">
    <cfRule type="expression" dxfId="4001" priority="2677" stopIfTrue="1">
      <formula>$J21="Sa"</formula>
    </cfRule>
    <cfRule type="expression" dxfId="4000" priority="2678" stopIfTrue="1">
      <formula>$J21="So"</formula>
    </cfRule>
  </conditionalFormatting>
  <conditionalFormatting sqref="L20">
    <cfRule type="expression" dxfId="3999" priority="2686" stopIfTrue="1">
      <formula>$J20="Sa"</formula>
    </cfRule>
    <cfRule type="expression" dxfId="3998" priority="2687" stopIfTrue="1">
      <formula>$J20="So"</formula>
    </cfRule>
  </conditionalFormatting>
  <conditionalFormatting sqref="M19">
    <cfRule type="expression" dxfId="3997" priority="2695" stopIfTrue="1">
      <formula>$J19="Sa"</formula>
    </cfRule>
    <cfRule type="expression" dxfId="3996" priority="2696" stopIfTrue="1">
      <formula>$J19="So"</formula>
    </cfRule>
  </conditionalFormatting>
  <conditionalFormatting sqref="K12">
    <cfRule type="expression" dxfId="3995" priority="2776" stopIfTrue="1">
      <formula>$J12="Sa"</formula>
    </cfRule>
    <cfRule type="expression" dxfId="3994" priority="2777" stopIfTrue="1">
      <formula>$J12="So"</formula>
    </cfRule>
  </conditionalFormatting>
  <conditionalFormatting sqref="L11">
    <cfRule type="expression" dxfId="3993" priority="2785" stopIfTrue="1">
      <formula>$J11="Sa"</formula>
    </cfRule>
    <cfRule type="expression" dxfId="3992" priority="2786" stopIfTrue="1">
      <formula>$J11="So"</formula>
    </cfRule>
  </conditionalFormatting>
  <conditionalFormatting sqref="M10">
    <cfRule type="expression" dxfId="3991" priority="2794" stopIfTrue="1">
      <formula>$J10="Sa"</formula>
    </cfRule>
    <cfRule type="expression" dxfId="3990" priority="2795" stopIfTrue="1">
      <formula>$J10="So"</formula>
    </cfRule>
  </conditionalFormatting>
  <conditionalFormatting sqref="O32">
    <cfRule type="expression" dxfId="3989" priority="4566" stopIfTrue="1">
      <formula>AND($J$32="Sa",$I$32&lt;&gt;1)</formula>
    </cfRule>
    <cfRule type="expression" dxfId="3988" priority="4567" stopIfTrue="1">
      <formula>AND($J$32="So",$I$32&lt;&gt;1)</formula>
    </cfRule>
    <cfRule type="expression" dxfId="3987" priority="4568" stopIfTrue="1">
      <formula>AND($J$32&lt;&gt;"",$I$32&lt;&gt;1)</formula>
    </cfRule>
  </conditionalFormatting>
  <conditionalFormatting sqref="O4">
    <cfRule type="expression" dxfId="3986" priority="4564" stopIfTrue="1">
      <formula>$J4="Sa"</formula>
    </cfRule>
    <cfRule type="expression" dxfId="3985" priority="4565" stopIfTrue="1">
      <formula>$J4="So"</formula>
    </cfRule>
  </conditionalFormatting>
  <conditionalFormatting sqref="K28">
    <cfRule type="expression" dxfId="3984" priority="2600" stopIfTrue="1">
      <formula>$J28="Sa"</formula>
    </cfRule>
    <cfRule type="expression" dxfId="3983" priority="2601" stopIfTrue="1">
      <formula>$J28="So"</formula>
    </cfRule>
  </conditionalFormatting>
  <conditionalFormatting sqref="L27">
    <cfRule type="expression" dxfId="3982" priority="2609" stopIfTrue="1">
      <formula>$J27="Sa"</formula>
    </cfRule>
    <cfRule type="expression" dxfId="3981" priority="2610" stopIfTrue="1">
      <formula>$J27="So"</formula>
    </cfRule>
  </conditionalFormatting>
  <conditionalFormatting sqref="M26">
    <cfRule type="expression" dxfId="3980" priority="2618" stopIfTrue="1">
      <formula>$J26="Sa"</formula>
    </cfRule>
    <cfRule type="expression" dxfId="3979" priority="2619" stopIfTrue="1">
      <formula>$J26="So"</formula>
    </cfRule>
  </conditionalFormatting>
  <conditionalFormatting sqref="K19">
    <cfRule type="expression" dxfId="3978" priority="2699" stopIfTrue="1">
      <formula>$J19="Sa"</formula>
    </cfRule>
    <cfRule type="expression" dxfId="3977" priority="2700" stopIfTrue="1">
      <formula>$J19="So"</formula>
    </cfRule>
  </conditionalFormatting>
  <conditionalFormatting sqref="L18">
    <cfRule type="expression" dxfId="3976" priority="2708" stopIfTrue="1">
      <formula>$J18="Sa"</formula>
    </cfRule>
    <cfRule type="expression" dxfId="3975" priority="2709" stopIfTrue="1">
      <formula>$J18="So"</formula>
    </cfRule>
  </conditionalFormatting>
  <conditionalFormatting sqref="M17">
    <cfRule type="expression" dxfId="3974" priority="2717" stopIfTrue="1">
      <formula>$J17="Sa"</formula>
    </cfRule>
    <cfRule type="expression" dxfId="3973" priority="2718" stopIfTrue="1">
      <formula>$J17="So"</formula>
    </cfRule>
  </conditionalFormatting>
  <conditionalFormatting sqref="S4">
    <cfRule type="expression" dxfId="3972" priority="4508" stopIfTrue="1">
      <formula>$R4="Sa"</formula>
    </cfRule>
    <cfRule type="expression" dxfId="3971" priority="4509" stopIfTrue="1">
      <formula>$R4="So"</formula>
    </cfRule>
  </conditionalFormatting>
  <conditionalFormatting sqref="T4">
    <cfRule type="expression" dxfId="3970" priority="4446" stopIfTrue="1">
      <formula>$R4="Sa"</formula>
    </cfRule>
    <cfRule type="expression" dxfId="3969" priority="4447" stopIfTrue="1">
      <formula>$R4="So"</formula>
    </cfRule>
  </conditionalFormatting>
  <conditionalFormatting sqref="U4">
    <cfRule type="expression" dxfId="3968" priority="4384" stopIfTrue="1">
      <formula>$R4="Sa"</formula>
    </cfRule>
    <cfRule type="expression" dxfId="3967" priority="4385" stopIfTrue="1">
      <formula>$R4="So"</formula>
    </cfRule>
  </conditionalFormatting>
  <conditionalFormatting sqref="V4">
    <cfRule type="expression" dxfId="3966" priority="4322" stopIfTrue="1">
      <formula>$R4="Sa"</formula>
    </cfRule>
    <cfRule type="expression" dxfId="3965" priority="4323" stopIfTrue="1">
      <formula>$R4="So"</formula>
    </cfRule>
  </conditionalFormatting>
  <conditionalFormatting sqref="W4">
    <cfRule type="expression" dxfId="3964" priority="4260" stopIfTrue="1">
      <formula>$R4="Sa"</formula>
    </cfRule>
    <cfRule type="expression" dxfId="3963" priority="4261" stopIfTrue="1">
      <formula>$R4="So"</formula>
    </cfRule>
  </conditionalFormatting>
  <conditionalFormatting sqref="AA4">
    <cfRule type="expression" dxfId="3962" priority="4198" stopIfTrue="1">
      <formula>$Z4="Sa"</formula>
    </cfRule>
    <cfRule type="expression" dxfId="3961" priority="4199" stopIfTrue="1">
      <formula>$Z4="So"</formula>
    </cfRule>
  </conditionalFormatting>
  <conditionalFormatting sqref="AB4">
    <cfRule type="expression" dxfId="3960" priority="4138" stopIfTrue="1">
      <formula>$Z4="Sa"</formula>
    </cfRule>
    <cfRule type="expression" dxfId="3959" priority="4139" stopIfTrue="1">
      <formula>$Z4="So"</formula>
    </cfRule>
  </conditionalFormatting>
  <conditionalFormatting sqref="AC4">
    <cfRule type="expression" dxfId="3958" priority="4078" stopIfTrue="1">
      <formula>$Z4="Sa"</formula>
    </cfRule>
    <cfRule type="expression" dxfId="3957" priority="4079" stopIfTrue="1">
      <formula>$Z4="So"</formula>
    </cfRule>
  </conditionalFormatting>
  <conditionalFormatting sqref="AD4">
    <cfRule type="expression" dxfId="3956" priority="4018" stopIfTrue="1">
      <formula>$Z4="Sa"</formula>
    </cfRule>
    <cfRule type="expression" dxfId="3955" priority="4019" stopIfTrue="1">
      <formula>$Z4="So"</formula>
    </cfRule>
  </conditionalFormatting>
  <conditionalFormatting sqref="AE4">
    <cfRule type="expression" dxfId="3954" priority="3958" stopIfTrue="1">
      <formula>$Z4="Sa"</formula>
    </cfRule>
    <cfRule type="expression" dxfId="3953" priority="3959" stopIfTrue="1">
      <formula>$Z4="So"</formula>
    </cfRule>
  </conditionalFormatting>
  <conditionalFormatting sqref="AI4">
    <cfRule type="expression" dxfId="3952" priority="3898" stopIfTrue="1">
      <formula>$AH4="Sa"</formula>
    </cfRule>
    <cfRule type="expression" dxfId="3951" priority="3899" stopIfTrue="1">
      <formula>$AH4="So"</formula>
    </cfRule>
  </conditionalFormatting>
  <conditionalFormatting sqref="AJ4">
    <cfRule type="expression" dxfId="3950" priority="3836" stopIfTrue="1">
      <formula>$AH4="Sa"</formula>
    </cfRule>
    <cfRule type="expression" dxfId="3949" priority="3837" stopIfTrue="1">
      <formula>$AH4="So"</formula>
    </cfRule>
  </conditionalFormatting>
  <conditionalFormatting sqref="AK4">
    <cfRule type="expression" dxfId="3948" priority="3774" stopIfTrue="1">
      <formula>$AH4="Sa"</formula>
    </cfRule>
    <cfRule type="expression" dxfId="3947" priority="3775" stopIfTrue="1">
      <formula>$AH4="So"</formula>
    </cfRule>
  </conditionalFormatting>
  <conditionalFormatting sqref="AL4">
    <cfRule type="expression" dxfId="3946" priority="3712" stopIfTrue="1">
      <formula>$AH4="Sa"</formula>
    </cfRule>
    <cfRule type="expression" dxfId="3945" priority="3713" stopIfTrue="1">
      <formula>$AH4="So"</formula>
    </cfRule>
  </conditionalFormatting>
  <conditionalFormatting sqref="AM4">
    <cfRule type="expression" dxfId="3944" priority="3650" stopIfTrue="1">
      <formula>$AH4="Sa"</formula>
    </cfRule>
    <cfRule type="expression" dxfId="3943" priority="3651" stopIfTrue="1">
      <formula>$AH4="So"</formula>
    </cfRule>
  </conditionalFormatting>
  <conditionalFormatting sqref="AQ4">
    <cfRule type="expression" dxfId="3942" priority="3588" stopIfTrue="1">
      <formula>$AP4="Sa"</formula>
    </cfRule>
    <cfRule type="expression" dxfId="3941" priority="3589" stopIfTrue="1">
      <formula>$AP4="So"</formula>
    </cfRule>
  </conditionalFormatting>
  <conditionalFormatting sqref="AR4">
    <cfRule type="expression" dxfId="3940" priority="3528" stopIfTrue="1">
      <formula>$AP4="Sa"</formula>
    </cfRule>
    <cfRule type="expression" dxfId="3939" priority="3529" stopIfTrue="1">
      <formula>$AP4="So"</formula>
    </cfRule>
  </conditionalFormatting>
  <conditionalFormatting sqref="AS4">
    <cfRule type="expression" dxfId="3938" priority="3468" stopIfTrue="1">
      <formula>$AP4="Sa"</formula>
    </cfRule>
    <cfRule type="expression" dxfId="3937" priority="3469" stopIfTrue="1">
      <formula>$AP4="So"</formula>
    </cfRule>
  </conditionalFormatting>
  <conditionalFormatting sqref="AT4">
    <cfRule type="expression" dxfId="3936" priority="3408" stopIfTrue="1">
      <formula>$AP4="Sa"</formula>
    </cfRule>
    <cfRule type="expression" dxfId="3935" priority="3409" stopIfTrue="1">
      <formula>$AP4="So"</formula>
    </cfRule>
  </conditionalFormatting>
  <conditionalFormatting sqref="AU4">
    <cfRule type="expression" dxfId="3934" priority="3348" stopIfTrue="1">
      <formula>$AP4="Sa"</formula>
    </cfRule>
    <cfRule type="expression" dxfId="3933" priority="3349" stopIfTrue="1">
      <formula>$AP4="So"</formula>
    </cfRule>
  </conditionalFormatting>
  <conditionalFormatting sqref="D36:G36 A36">
    <cfRule type="expression" dxfId="3932" priority="5132" stopIfTrue="1">
      <formula>#REF!="Sa"</formula>
    </cfRule>
    <cfRule type="expression" dxfId="3931" priority="5133" stopIfTrue="1">
      <formula>#REF!="So"</formula>
    </cfRule>
  </conditionalFormatting>
  <conditionalFormatting sqref="I36">
    <cfRule type="expression" dxfId="3930" priority="3288" stopIfTrue="1">
      <formula>#REF!="Sa"</formula>
    </cfRule>
    <cfRule type="expression" dxfId="3929" priority="3289" stopIfTrue="1">
      <formula>#REF!="So"</formula>
    </cfRule>
  </conditionalFormatting>
  <conditionalFormatting sqref="Q36">
    <cfRule type="expression" dxfId="3928" priority="3286" stopIfTrue="1">
      <formula>#REF!="Sa"</formula>
    </cfRule>
    <cfRule type="expression" dxfId="3927" priority="3287" stopIfTrue="1">
      <formula>#REF!="So"</formula>
    </cfRule>
  </conditionalFormatting>
  <conditionalFormatting sqref="Y36">
    <cfRule type="expression" dxfId="3926" priority="3284" stopIfTrue="1">
      <formula>#REF!="Sa"</formula>
    </cfRule>
    <cfRule type="expression" dxfId="3925" priority="3285" stopIfTrue="1">
      <formula>#REF!="So"</formula>
    </cfRule>
  </conditionalFormatting>
  <conditionalFormatting sqref="AG36">
    <cfRule type="expression" dxfId="3924" priority="3282" stopIfTrue="1">
      <formula>#REF!="Sa"</formula>
    </cfRule>
    <cfRule type="expression" dxfId="3923" priority="3283" stopIfTrue="1">
      <formula>#REF!="So"</formula>
    </cfRule>
  </conditionalFormatting>
  <conditionalFormatting sqref="AO36">
    <cfRule type="expression" dxfId="3922" priority="3280" stopIfTrue="1">
      <formula>#REF!="Sa"</formula>
    </cfRule>
    <cfRule type="expression" dxfId="3921" priority="3281" stopIfTrue="1">
      <formula>#REF!="So"</formula>
    </cfRule>
  </conditionalFormatting>
  <conditionalFormatting sqref="C5">
    <cfRule type="expression" dxfId="3920" priority="3277" stopIfTrue="1">
      <formula>$B5="Sa"</formula>
    </cfRule>
    <cfRule type="expression" dxfId="3919" priority="3278" stopIfTrue="1">
      <formula>$B5="So"</formula>
    </cfRule>
  </conditionalFormatting>
  <conditionalFormatting sqref="D5">
    <cfRule type="expression" dxfId="3918" priority="3275" stopIfTrue="1">
      <formula>$B5="Sa"</formula>
    </cfRule>
    <cfRule type="expression" dxfId="3917" priority="3276" stopIfTrue="1">
      <formula>$B5="So"</formula>
    </cfRule>
  </conditionalFormatting>
  <conditionalFormatting sqref="E5">
    <cfRule type="expression" dxfId="3916" priority="3273" stopIfTrue="1">
      <formula>$B5="Sa"</formula>
    </cfRule>
    <cfRule type="expression" dxfId="3915" priority="3274" stopIfTrue="1">
      <formula>$B5="So"</formula>
    </cfRule>
  </conditionalFormatting>
  <conditionalFormatting sqref="C6">
    <cfRule type="expression" dxfId="3914" priority="3266" stopIfTrue="1">
      <formula>$B6="Sa"</formula>
    </cfRule>
    <cfRule type="expression" dxfId="3913" priority="3267" stopIfTrue="1">
      <formula>$B6="So"</formula>
    </cfRule>
  </conditionalFormatting>
  <conditionalFormatting sqref="D6">
    <cfRule type="expression" dxfId="3912" priority="3264" stopIfTrue="1">
      <formula>$B6="Sa"</formula>
    </cfRule>
    <cfRule type="expression" dxfId="3911" priority="3265" stopIfTrue="1">
      <formula>$B6="So"</formula>
    </cfRule>
  </conditionalFormatting>
  <conditionalFormatting sqref="E6">
    <cfRule type="expression" dxfId="3910" priority="3262" stopIfTrue="1">
      <formula>$B6="Sa"</formula>
    </cfRule>
    <cfRule type="expression" dxfId="3909" priority="3263" stopIfTrue="1">
      <formula>$B6="So"</formula>
    </cfRule>
  </conditionalFormatting>
  <conditionalFormatting sqref="C7">
    <cfRule type="expression" dxfId="3908" priority="3255" stopIfTrue="1">
      <formula>$B7="Sa"</formula>
    </cfRule>
    <cfRule type="expression" dxfId="3907" priority="3256" stopIfTrue="1">
      <formula>$B7="So"</formula>
    </cfRule>
  </conditionalFormatting>
  <conditionalFormatting sqref="D7">
    <cfRule type="expression" dxfId="3906" priority="3253" stopIfTrue="1">
      <formula>$B7="Sa"</formula>
    </cfRule>
    <cfRule type="expression" dxfId="3905" priority="3254" stopIfTrue="1">
      <formula>$B7="So"</formula>
    </cfRule>
  </conditionalFormatting>
  <conditionalFormatting sqref="E7">
    <cfRule type="expression" dxfId="3904" priority="3251" stopIfTrue="1">
      <formula>$B7="Sa"</formula>
    </cfRule>
    <cfRule type="expression" dxfId="3903" priority="3252" stopIfTrue="1">
      <formula>$B7="So"</formula>
    </cfRule>
  </conditionalFormatting>
  <conditionalFormatting sqref="C8">
    <cfRule type="expression" dxfId="3902" priority="3244" stopIfTrue="1">
      <formula>$B8="Sa"</formula>
    </cfRule>
    <cfRule type="expression" dxfId="3901" priority="3245" stopIfTrue="1">
      <formula>$B8="So"</formula>
    </cfRule>
  </conditionalFormatting>
  <conditionalFormatting sqref="D8">
    <cfRule type="expression" dxfId="3900" priority="3242" stopIfTrue="1">
      <formula>$B8="Sa"</formula>
    </cfRule>
    <cfRule type="expression" dxfId="3899" priority="3243" stopIfTrue="1">
      <formula>$B8="So"</formula>
    </cfRule>
  </conditionalFormatting>
  <conditionalFormatting sqref="E8">
    <cfRule type="expression" dxfId="3898" priority="3240" stopIfTrue="1">
      <formula>$B8="Sa"</formula>
    </cfRule>
    <cfRule type="expression" dxfId="3897" priority="3241" stopIfTrue="1">
      <formula>$B8="So"</formula>
    </cfRule>
  </conditionalFormatting>
  <conditionalFormatting sqref="C9">
    <cfRule type="expression" dxfId="3896" priority="3233" stopIfTrue="1">
      <formula>$B9="Sa"</formula>
    </cfRule>
    <cfRule type="expression" dxfId="3895" priority="3234" stopIfTrue="1">
      <formula>$B9="So"</formula>
    </cfRule>
  </conditionalFormatting>
  <conditionalFormatting sqref="D9">
    <cfRule type="expression" dxfId="3894" priority="3231" stopIfTrue="1">
      <formula>$B9="Sa"</formula>
    </cfRule>
    <cfRule type="expression" dxfId="3893" priority="3232" stopIfTrue="1">
      <formula>$B9="So"</formula>
    </cfRule>
  </conditionalFormatting>
  <conditionalFormatting sqref="E9">
    <cfRule type="expression" dxfId="3892" priority="3229" stopIfTrue="1">
      <formula>$B9="Sa"</formula>
    </cfRule>
    <cfRule type="expression" dxfId="3891" priority="3230" stopIfTrue="1">
      <formula>$B9="So"</formula>
    </cfRule>
  </conditionalFormatting>
  <conditionalFormatting sqref="C10">
    <cfRule type="expression" dxfId="3890" priority="3222" stopIfTrue="1">
      <formula>$B10="Sa"</formula>
    </cfRule>
    <cfRule type="expression" dxfId="3889" priority="3223" stopIfTrue="1">
      <formula>$B10="So"</formula>
    </cfRule>
  </conditionalFormatting>
  <conditionalFormatting sqref="D10">
    <cfRule type="expression" dxfId="3888" priority="3220" stopIfTrue="1">
      <formula>$B10="Sa"</formula>
    </cfRule>
    <cfRule type="expression" dxfId="3887" priority="3221" stopIfTrue="1">
      <formula>$B10="So"</formula>
    </cfRule>
  </conditionalFormatting>
  <conditionalFormatting sqref="E10">
    <cfRule type="expression" dxfId="3886" priority="3218" stopIfTrue="1">
      <formula>$B10="Sa"</formula>
    </cfRule>
    <cfRule type="expression" dxfId="3885" priority="3219" stopIfTrue="1">
      <formula>$B10="So"</formula>
    </cfRule>
  </conditionalFormatting>
  <conditionalFormatting sqref="C11">
    <cfRule type="expression" dxfId="3884" priority="3211" stopIfTrue="1">
      <formula>$B11="Sa"</formula>
    </cfRule>
    <cfRule type="expression" dxfId="3883" priority="3212" stopIfTrue="1">
      <formula>$B11="So"</formula>
    </cfRule>
  </conditionalFormatting>
  <conditionalFormatting sqref="D11">
    <cfRule type="expression" dxfId="3882" priority="3209" stopIfTrue="1">
      <formula>$B11="Sa"</formula>
    </cfRule>
    <cfRule type="expression" dxfId="3881" priority="3210" stopIfTrue="1">
      <formula>$B11="So"</formula>
    </cfRule>
  </conditionalFormatting>
  <conditionalFormatting sqref="E11">
    <cfRule type="expression" dxfId="3880" priority="3207" stopIfTrue="1">
      <formula>$B11="Sa"</formula>
    </cfRule>
    <cfRule type="expression" dxfId="3879" priority="3208" stopIfTrue="1">
      <formula>$B11="So"</formula>
    </cfRule>
  </conditionalFormatting>
  <conditionalFormatting sqref="C12">
    <cfRule type="expression" dxfId="3878" priority="3200" stopIfTrue="1">
      <formula>$B12="Sa"</formula>
    </cfRule>
    <cfRule type="expression" dxfId="3877" priority="3201" stopIfTrue="1">
      <formula>$B12="So"</formula>
    </cfRule>
  </conditionalFormatting>
  <conditionalFormatting sqref="D12">
    <cfRule type="expression" dxfId="3876" priority="3198" stopIfTrue="1">
      <formula>$B12="Sa"</formula>
    </cfRule>
    <cfRule type="expression" dxfId="3875" priority="3199" stopIfTrue="1">
      <formula>$B12="So"</formula>
    </cfRule>
  </conditionalFormatting>
  <conditionalFormatting sqref="E12">
    <cfRule type="expression" dxfId="3874" priority="3196" stopIfTrue="1">
      <formula>$B12="Sa"</formula>
    </cfRule>
    <cfRule type="expression" dxfId="3873" priority="3197" stopIfTrue="1">
      <formula>$B12="So"</formula>
    </cfRule>
  </conditionalFormatting>
  <conditionalFormatting sqref="C13">
    <cfRule type="expression" dxfId="3872" priority="3189" stopIfTrue="1">
      <formula>$B13="Sa"</formula>
    </cfRule>
    <cfRule type="expression" dxfId="3871" priority="3190" stopIfTrue="1">
      <formula>$B13="So"</formula>
    </cfRule>
  </conditionalFormatting>
  <conditionalFormatting sqref="D13">
    <cfRule type="expression" dxfId="3870" priority="3187" stopIfTrue="1">
      <formula>$B13="Sa"</formula>
    </cfRule>
    <cfRule type="expression" dxfId="3869" priority="3188" stopIfTrue="1">
      <formula>$B13="So"</formula>
    </cfRule>
  </conditionalFormatting>
  <conditionalFormatting sqref="E13">
    <cfRule type="expression" dxfId="3868" priority="3185" stopIfTrue="1">
      <formula>$B13="Sa"</formula>
    </cfRule>
    <cfRule type="expression" dxfId="3867" priority="3186" stopIfTrue="1">
      <formula>$B13="So"</formula>
    </cfRule>
  </conditionalFormatting>
  <conditionalFormatting sqref="C14">
    <cfRule type="expression" dxfId="3866" priority="3178" stopIfTrue="1">
      <formula>$B14="Sa"</formula>
    </cfRule>
    <cfRule type="expression" dxfId="3865" priority="3179" stopIfTrue="1">
      <formula>$B14="So"</formula>
    </cfRule>
  </conditionalFormatting>
  <conditionalFormatting sqref="D14">
    <cfRule type="expression" dxfId="3864" priority="3176" stopIfTrue="1">
      <formula>$B14="Sa"</formula>
    </cfRule>
    <cfRule type="expression" dxfId="3863" priority="3177" stopIfTrue="1">
      <formula>$B14="So"</formula>
    </cfRule>
  </conditionalFormatting>
  <conditionalFormatting sqref="E14">
    <cfRule type="expression" dxfId="3862" priority="3174" stopIfTrue="1">
      <formula>$B14="Sa"</formula>
    </cfRule>
    <cfRule type="expression" dxfId="3861" priority="3175" stopIfTrue="1">
      <formula>$B14="So"</formula>
    </cfRule>
  </conditionalFormatting>
  <conditionalFormatting sqref="C15">
    <cfRule type="expression" dxfId="3860" priority="3167" stopIfTrue="1">
      <formula>$B15="Sa"</formula>
    </cfRule>
    <cfRule type="expression" dxfId="3859" priority="3168" stopIfTrue="1">
      <formula>$B15="So"</formula>
    </cfRule>
  </conditionalFormatting>
  <conditionalFormatting sqref="D15">
    <cfRule type="expression" dxfId="3858" priority="3165" stopIfTrue="1">
      <formula>$B15="Sa"</formula>
    </cfRule>
    <cfRule type="expression" dxfId="3857" priority="3166" stopIfTrue="1">
      <formula>$B15="So"</formula>
    </cfRule>
  </conditionalFormatting>
  <conditionalFormatting sqref="E15">
    <cfRule type="expression" dxfId="3856" priority="3163" stopIfTrue="1">
      <formula>$B15="Sa"</formula>
    </cfRule>
    <cfRule type="expression" dxfId="3855" priority="3164" stopIfTrue="1">
      <formula>$B15="So"</formula>
    </cfRule>
  </conditionalFormatting>
  <conditionalFormatting sqref="C16">
    <cfRule type="expression" dxfId="3854" priority="3156" stopIfTrue="1">
      <formula>$B16="Sa"</formula>
    </cfRule>
    <cfRule type="expression" dxfId="3853" priority="3157" stopIfTrue="1">
      <formula>$B16="So"</formula>
    </cfRule>
  </conditionalFormatting>
  <conditionalFormatting sqref="D16">
    <cfRule type="expression" dxfId="3852" priority="3154" stopIfTrue="1">
      <formula>$B16="Sa"</formula>
    </cfRule>
    <cfRule type="expression" dxfId="3851" priority="3155" stopIfTrue="1">
      <formula>$B16="So"</formula>
    </cfRule>
  </conditionalFormatting>
  <conditionalFormatting sqref="E16">
    <cfRule type="expression" dxfId="3850" priority="3152" stopIfTrue="1">
      <formula>$B16="Sa"</formula>
    </cfRule>
    <cfRule type="expression" dxfId="3849" priority="3153" stopIfTrue="1">
      <formula>$B16="So"</formula>
    </cfRule>
  </conditionalFormatting>
  <conditionalFormatting sqref="C17">
    <cfRule type="expression" dxfId="3848" priority="3145" stopIfTrue="1">
      <formula>$B17="Sa"</formula>
    </cfRule>
    <cfRule type="expression" dxfId="3847" priority="3146" stopIfTrue="1">
      <formula>$B17="So"</formula>
    </cfRule>
  </conditionalFormatting>
  <conditionalFormatting sqref="D17">
    <cfRule type="expression" dxfId="3846" priority="3143" stopIfTrue="1">
      <formula>$B17="Sa"</formula>
    </cfRule>
    <cfRule type="expression" dxfId="3845" priority="3144" stopIfTrue="1">
      <formula>$B17="So"</formula>
    </cfRule>
  </conditionalFormatting>
  <conditionalFormatting sqref="E17">
    <cfRule type="expression" dxfId="3844" priority="3141" stopIfTrue="1">
      <formula>$B17="Sa"</formula>
    </cfRule>
    <cfRule type="expression" dxfId="3843" priority="3142" stopIfTrue="1">
      <formula>$B17="So"</formula>
    </cfRule>
  </conditionalFormatting>
  <conditionalFormatting sqref="C18">
    <cfRule type="expression" dxfId="3842" priority="3134" stopIfTrue="1">
      <formula>$B18="Sa"</formula>
    </cfRule>
    <cfRule type="expression" dxfId="3841" priority="3135" stopIfTrue="1">
      <formula>$B18="So"</formula>
    </cfRule>
  </conditionalFormatting>
  <conditionalFormatting sqref="D18">
    <cfRule type="expression" dxfId="3840" priority="3132" stopIfTrue="1">
      <formula>$B18="Sa"</formula>
    </cfRule>
    <cfRule type="expression" dxfId="3839" priority="3133" stopIfTrue="1">
      <formula>$B18="So"</formula>
    </cfRule>
  </conditionalFormatting>
  <conditionalFormatting sqref="E18">
    <cfRule type="expression" dxfId="3838" priority="3130" stopIfTrue="1">
      <formula>$B18="Sa"</formula>
    </cfRule>
    <cfRule type="expression" dxfId="3837" priority="3131" stopIfTrue="1">
      <formula>$B18="So"</formula>
    </cfRule>
  </conditionalFormatting>
  <conditionalFormatting sqref="C19">
    <cfRule type="expression" dxfId="3836" priority="3123" stopIfTrue="1">
      <formula>$B19="Sa"</formula>
    </cfRule>
    <cfRule type="expression" dxfId="3835" priority="3124" stopIfTrue="1">
      <formula>$B19="So"</formula>
    </cfRule>
  </conditionalFormatting>
  <conditionalFormatting sqref="D19">
    <cfRule type="expression" dxfId="3834" priority="3121" stopIfTrue="1">
      <formula>$B19="Sa"</formula>
    </cfRule>
    <cfRule type="expression" dxfId="3833" priority="3122" stopIfTrue="1">
      <formula>$B19="So"</formula>
    </cfRule>
  </conditionalFormatting>
  <conditionalFormatting sqref="E19">
    <cfRule type="expression" dxfId="3832" priority="3119" stopIfTrue="1">
      <formula>$B19="Sa"</formula>
    </cfRule>
    <cfRule type="expression" dxfId="3831" priority="3120" stopIfTrue="1">
      <formula>$B19="So"</formula>
    </cfRule>
  </conditionalFormatting>
  <conditionalFormatting sqref="C20">
    <cfRule type="expression" dxfId="3830" priority="3112" stopIfTrue="1">
      <formula>$B20="Sa"</formula>
    </cfRule>
    <cfRule type="expression" dxfId="3829" priority="3113" stopIfTrue="1">
      <formula>$B20="So"</formula>
    </cfRule>
  </conditionalFormatting>
  <conditionalFormatting sqref="D20">
    <cfRule type="expression" dxfId="3828" priority="3110" stopIfTrue="1">
      <formula>$B20="Sa"</formula>
    </cfRule>
    <cfRule type="expression" dxfId="3827" priority="3111" stopIfTrue="1">
      <formula>$B20="So"</formula>
    </cfRule>
  </conditionalFormatting>
  <conditionalFormatting sqref="E20">
    <cfRule type="expression" dxfId="3826" priority="3108" stopIfTrue="1">
      <formula>$B20="Sa"</formula>
    </cfRule>
    <cfRule type="expression" dxfId="3825" priority="3109" stopIfTrue="1">
      <formula>$B20="So"</formula>
    </cfRule>
  </conditionalFormatting>
  <conditionalFormatting sqref="C21">
    <cfRule type="expression" dxfId="3824" priority="3101" stopIfTrue="1">
      <formula>$B21="Sa"</formula>
    </cfRule>
    <cfRule type="expression" dxfId="3823" priority="3102" stopIfTrue="1">
      <formula>$B21="So"</formula>
    </cfRule>
  </conditionalFormatting>
  <conditionalFormatting sqref="D21">
    <cfRule type="expression" dxfId="3822" priority="3099" stopIfTrue="1">
      <formula>$B21="Sa"</formula>
    </cfRule>
    <cfRule type="expression" dxfId="3821" priority="3100" stopIfTrue="1">
      <formula>$B21="So"</formula>
    </cfRule>
  </conditionalFormatting>
  <conditionalFormatting sqref="E21">
    <cfRule type="expression" dxfId="3820" priority="3097" stopIfTrue="1">
      <formula>$B21="Sa"</formula>
    </cfRule>
    <cfRule type="expression" dxfId="3819" priority="3098" stopIfTrue="1">
      <formula>$B21="So"</formula>
    </cfRule>
  </conditionalFormatting>
  <conditionalFormatting sqref="C22">
    <cfRule type="expression" dxfId="3818" priority="3090" stopIfTrue="1">
      <formula>$B22="Sa"</formula>
    </cfRule>
    <cfRule type="expression" dxfId="3817" priority="3091" stopIfTrue="1">
      <formula>$B22="So"</formula>
    </cfRule>
  </conditionalFormatting>
  <conditionalFormatting sqref="D22">
    <cfRule type="expression" dxfId="3816" priority="3088" stopIfTrue="1">
      <formula>$B22="Sa"</formula>
    </cfRule>
    <cfRule type="expression" dxfId="3815" priority="3089" stopIfTrue="1">
      <formula>$B22="So"</formula>
    </cfRule>
  </conditionalFormatting>
  <conditionalFormatting sqref="E22">
    <cfRule type="expression" dxfId="3814" priority="3086" stopIfTrue="1">
      <formula>$B22="Sa"</formula>
    </cfRule>
    <cfRule type="expression" dxfId="3813" priority="3087" stopIfTrue="1">
      <formula>$B22="So"</formula>
    </cfRule>
  </conditionalFormatting>
  <conditionalFormatting sqref="C23">
    <cfRule type="expression" dxfId="3812" priority="3079" stopIfTrue="1">
      <formula>$B23="Sa"</formula>
    </cfRule>
    <cfRule type="expression" dxfId="3811" priority="3080" stopIfTrue="1">
      <formula>$B23="So"</formula>
    </cfRule>
  </conditionalFormatting>
  <conditionalFormatting sqref="D23">
    <cfRule type="expression" dxfId="3810" priority="3077" stopIfTrue="1">
      <formula>$B23="Sa"</formula>
    </cfRule>
    <cfRule type="expression" dxfId="3809" priority="3078" stopIfTrue="1">
      <formula>$B23="So"</formula>
    </cfRule>
  </conditionalFormatting>
  <conditionalFormatting sqref="E23">
    <cfRule type="expression" dxfId="3808" priority="3075" stopIfTrue="1">
      <formula>$B23="Sa"</formula>
    </cfRule>
    <cfRule type="expression" dxfId="3807" priority="3076" stopIfTrue="1">
      <formula>$B23="So"</formula>
    </cfRule>
  </conditionalFormatting>
  <conditionalFormatting sqref="C24">
    <cfRule type="expression" dxfId="3806" priority="3068" stopIfTrue="1">
      <formula>$B24="Sa"</formula>
    </cfRule>
    <cfRule type="expression" dxfId="3805" priority="3069" stopIfTrue="1">
      <formula>$B24="So"</formula>
    </cfRule>
  </conditionalFormatting>
  <conditionalFormatting sqref="D24">
    <cfRule type="expression" dxfId="3804" priority="3066" stopIfTrue="1">
      <formula>$B24="Sa"</formula>
    </cfRule>
    <cfRule type="expression" dxfId="3803" priority="3067" stopIfTrue="1">
      <formula>$B24="So"</formula>
    </cfRule>
  </conditionalFormatting>
  <conditionalFormatting sqref="E24">
    <cfRule type="expression" dxfId="3802" priority="3064" stopIfTrue="1">
      <formula>$B24="Sa"</formula>
    </cfRule>
    <cfRule type="expression" dxfId="3801" priority="3065" stopIfTrue="1">
      <formula>$B24="So"</formula>
    </cfRule>
  </conditionalFormatting>
  <conditionalFormatting sqref="C25">
    <cfRule type="expression" dxfId="3800" priority="3057" stopIfTrue="1">
      <formula>$B25="Sa"</formula>
    </cfRule>
    <cfRule type="expression" dxfId="3799" priority="3058" stopIfTrue="1">
      <formula>$B25="So"</formula>
    </cfRule>
  </conditionalFormatting>
  <conditionalFormatting sqref="D25">
    <cfRule type="expression" dxfId="3798" priority="3055" stopIfTrue="1">
      <formula>$B25="Sa"</formula>
    </cfRule>
    <cfRule type="expression" dxfId="3797" priority="3056" stopIfTrue="1">
      <formula>$B25="So"</formula>
    </cfRule>
  </conditionalFormatting>
  <conditionalFormatting sqref="E25">
    <cfRule type="expression" dxfId="3796" priority="3053" stopIfTrue="1">
      <formula>$B25="Sa"</formula>
    </cfRule>
    <cfRule type="expression" dxfId="3795" priority="3054" stopIfTrue="1">
      <formula>$B25="So"</formula>
    </cfRule>
  </conditionalFormatting>
  <conditionalFormatting sqref="C26">
    <cfRule type="expression" dxfId="3794" priority="3046" stopIfTrue="1">
      <formula>$B26="Sa"</formula>
    </cfRule>
    <cfRule type="expression" dxfId="3793" priority="3047" stopIfTrue="1">
      <formula>$B26="So"</formula>
    </cfRule>
  </conditionalFormatting>
  <conditionalFormatting sqref="D26">
    <cfRule type="expression" dxfId="3792" priority="3044" stopIfTrue="1">
      <formula>$B26="Sa"</formula>
    </cfRule>
    <cfRule type="expression" dxfId="3791" priority="3045" stopIfTrue="1">
      <formula>$B26="So"</formula>
    </cfRule>
  </conditionalFormatting>
  <conditionalFormatting sqref="E26">
    <cfRule type="expression" dxfId="3790" priority="3042" stopIfTrue="1">
      <formula>$B26="Sa"</formula>
    </cfRule>
    <cfRule type="expression" dxfId="3789" priority="3043" stopIfTrue="1">
      <formula>$B26="So"</formula>
    </cfRule>
  </conditionalFormatting>
  <conditionalFormatting sqref="C27">
    <cfRule type="expression" dxfId="3788" priority="3035" stopIfTrue="1">
      <formula>$B27="Sa"</formula>
    </cfRule>
    <cfRule type="expression" dxfId="3787" priority="3036" stopIfTrue="1">
      <formula>$B27="So"</formula>
    </cfRule>
  </conditionalFormatting>
  <conditionalFormatting sqref="D27">
    <cfRule type="expression" dxfId="3786" priority="3033" stopIfTrue="1">
      <formula>$B27="Sa"</formula>
    </cfRule>
    <cfRule type="expression" dxfId="3785" priority="3034" stopIfTrue="1">
      <formula>$B27="So"</formula>
    </cfRule>
  </conditionalFormatting>
  <conditionalFormatting sqref="E27">
    <cfRule type="expression" dxfId="3784" priority="3031" stopIfTrue="1">
      <formula>$B27="Sa"</formula>
    </cfRule>
    <cfRule type="expression" dxfId="3783" priority="3032" stopIfTrue="1">
      <formula>$B27="So"</formula>
    </cfRule>
  </conditionalFormatting>
  <conditionalFormatting sqref="C28">
    <cfRule type="expression" dxfId="3782" priority="3024" stopIfTrue="1">
      <formula>$B28="Sa"</formula>
    </cfRule>
    <cfRule type="expression" dxfId="3781" priority="3025" stopIfTrue="1">
      <formula>$B28="So"</formula>
    </cfRule>
  </conditionalFormatting>
  <conditionalFormatting sqref="D28">
    <cfRule type="expression" dxfId="3780" priority="3022" stopIfTrue="1">
      <formula>$B28="Sa"</formula>
    </cfRule>
    <cfRule type="expression" dxfId="3779" priority="3023" stopIfTrue="1">
      <formula>$B28="So"</formula>
    </cfRule>
  </conditionalFormatting>
  <conditionalFormatting sqref="E28">
    <cfRule type="expression" dxfId="3778" priority="3020" stopIfTrue="1">
      <formula>$B28="Sa"</formula>
    </cfRule>
    <cfRule type="expression" dxfId="3777" priority="3021" stopIfTrue="1">
      <formula>$B28="So"</formula>
    </cfRule>
  </conditionalFormatting>
  <conditionalFormatting sqref="C29">
    <cfRule type="expression" dxfId="3776" priority="3013" stopIfTrue="1">
      <formula>$B29="Sa"</formula>
    </cfRule>
    <cfRule type="expression" dxfId="3775" priority="3014" stopIfTrue="1">
      <formula>$B29="So"</formula>
    </cfRule>
  </conditionalFormatting>
  <conditionalFormatting sqref="D29">
    <cfRule type="expression" dxfId="3774" priority="3011" stopIfTrue="1">
      <formula>$B29="Sa"</formula>
    </cfRule>
    <cfRule type="expression" dxfId="3773" priority="3012" stopIfTrue="1">
      <formula>$B29="So"</formula>
    </cfRule>
  </conditionalFormatting>
  <conditionalFormatting sqref="E29">
    <cfRule type="expression" dxfId="3772" priority="3009" stopIfTrue="1">
      <formula>$B29="Sa"</formula>
    </cfRule>
    <cfRule type="expression" dxfId="3771" priority="3010" stopIfTrue="1">
      <formula>$B29="So"</formula>
    </cfRule>
  </conditionalFormatting>
  <conditionalFormatting sqref="C30">
    <cfRule type="expression" dxfId="3770" priority="3002" stopIfTrue="1">
      <formula>$B30="Sa"</formula>
    </cfRule>
    <cfRule type="expression" dxfId="3769" priority="3003" stopIfTrue="1">
      <formula>$B30="So"</formula>
    </cfRule>
  </conditionalFormatting>
  <conditionalFormatting sqref="D30">
    <cfRule type="expression" dxfId="3768" priority="3000" stopIfTrue="1">
      <formula>$B30="Sa"</formula>
    </cfRule>
    <cfRule type="expression" dxfId="3767" priority="3001" stopIfTrue="1">
      <formula>$B30="So"</formula>
    </cfRule>
  </conditionalFormatting>
  <conditionalFormatting sqref="E30">
    <cfRule type="expression" dxfId="3766" priority="2998" stopIfTrue="1">
      <formula>$B30="Sa"</formula>
    </cfRule>
    <cfRule type="expression" dxfId="3765" priority="2999" stopIfTrue="1">
      <formula>$B30="So"</formula>
    </cfRule>
  </conditionalFormatting>
  <conditionalFormatting sqref="C31">
    <cfRule type="expression" dxfId="3764" priority="2991" stopIfTrue="1">
      <formula>$B31="Sa"</formula>
    </cfRule>
    <cfRule type="expression" dxfId="3763" priority="2992" stopIfTrue="1">
      <formula>$B31="So"</formula>
    </cfRule>
  </conditionalFormatting>
  <conditionalFormatting sqref="D31">
    <cfRule type="expression" dxfId="3762" priority="2989" stopIfTrue="1">
      <formula>$B31="Sa"</formula>
    </cfRule>
    <cfRule type="expression" dxfId="3761" priority="2990" stopIfTrue="1">
      <formula>$B31="So"</formula>
    </cfRule>
  </conditionalFormatting>
  <conditionalFormatting sqref="E31">
    <cfRule type="expression" dxfId="3760" priority="2987" stopIfTrue="1">
      <formula>$B31="Sa"</formula>
    </cfRule>
    <cfRule type="expression" dxfId="3759" priority="2988" stopIfTrue="1">
      <formula>$B31="So"</formula>
    </cfRule>
  </conditionalFormatting>
  <conditionalFormatting sqref="C32">
    <cfRule type="expression" dxfId="3758" priority="2980" stopIfTrue="1">
      <formula>$B32="Sa"</formula>
    </cfRule>
    <cfRule type="expression" dxfId="3757" priority="2981" stopIfTrue="1">
      <formula>$B32="So"</formula>
    </cfRule>
  </conditionalFormatting>
  <conditionalFormatting sqref="D32">
    <cfRule type="expression" dxfId="3756" priority="2978" stopIfTrue="1">
      <formula>$B32="Sa"</formula>
    </cfRule>
    <cfRule type="expression" dxfId="3755" priority="2979" stopIfTrue="1">
      <formula>$B32="So"</formula>
    </cfRule>
  </conditionalFormatting>
  <conditionalFormatting sqref="E32">
    <cfRule type="expression" dxfId="3754" priority="2976" stopIfTrue="1">
      <formula>$B32="Sa"</formula>
    </cfRule>
    <cfRule type="expression" dxfId="3753" priority="2977" stopIfTrue="1">
      <formula>$B32="So"</formula>
    </cfRule>
  </conditionalFormatting>
  <conditionalFormatting sqref="C33">
    <cfRule type="expression" dxfId="3752" priority="2969" stopIfTrue="1">
      <formula>$B33="Sa"</formula>
    </cfRule>
    <cfRule type="expression" dxfId="3751" priority="2970" stopIfTrue="1">
      <formula>$B33="So"</formula>
    </cfRule>
  </conditionalFormatting>
  <conditionalFormatting sqref="D33">
    <cfRule type="expression" dxfId="3750" priority="2967" stopIfTrue="1">
      <formula>$B33="Sa"</formula>
    </cfRule>
    <cfRule type="expression" dxfId="3749" priority="2968" stopIfTrue="1">
      <formula>$B33="So"</formula>
    </cfRule>
  </conditionalFormatting>
  <conditionalFormatting sqref="E33">
    <cfRule type="expression" dxfId="3748" priority="2965" stopIfTrue="1">
      <formula>$B33="Sa"</formula>
    </cfRule>
    <cfRule type="expression" dxfId="3747" priority="2966" stopIfTrue="1">
      <formula>$B33="So"</formula>
    </cfRule>
  </conditionalFormatting>
  <conditionalFormatting sqref="C34">
    <cfRule type="expression" dxfId="3746" priority="2958" stopIfTrue="1">
      <formula>$B34="Sa"</formula>
    </cfRule>
    <cfRule type="expression" dxfId="3745" priority="2959" stopIfTrue="1">
      <formula>$B34="So"</formula>
    </cfRule>
  </conditionalFormatting>
  <conditionalFormatting sqref="D34">
    <cfRule type="expression" dxfId="3744" priority="2956" stopIfTrue="1">
      <formula>$B34="Sa"</formula>
    </cfRule>
    <cfRule type="expression" dxfId="3743" priority="2957" stopIfTrue="1">
      <formula>$B34="So"</formula>
    </cfRule>
  </conditionalFormatting>
  <conditionalFormatting sqref="E34">
    <cfRule type="expression" dxfId="3742" priority="2954" stopIfTrue="1">
      <formula>$B34="Sa"</formula>
    </cfRule>
    <cfRule type="expression" dxfId="3741" priority="2955" stopIfTrue="1">
      <formula>$B34="So"</formula>
    </cfRule>
  </conditionalFormatting>
  <conditionalFormatting sqref="L5">
    <cfRule type="expression" dxfId="3740" priority="2851" stopIfTrue="1">
      <formula>$J5="Sa"</formula>
    </cfRule>
    <cfRule type="expression" dxfId="3739" priority="2852" stopIfTrue="1">
      <formula>$J5="So"</formula>
    </cfRule>
  </conditionalFormatting>
  <conditionalFormatting sqref="K6">
    <cfRule type="expression" dxfId="3738" priority="2842" stopIfTrue="1">
      <formula>$J6="Sa"</formula>
    </cfRule>
    <cfRule type="expression" dxfId="3737" priority="2843" stopIfTrue="1">
      <formula>$J6="So"</formula>
    </cfRule>
  </conditionalFormatting>
  <conditionalFormatting sqref="M6">
    <cfRule type="expression" dxfId="3736" priority="2838" stopIfTrue="1">
      <formula>$J6="Sa"</formula>
    </cfRule>
    <cfRule type="expression" dxfId="3735" priority="2839" stopIfTrue="1">
      <formula>$J6="So"</formula>
    </cfRule>
  </conditionalFormatting>
  <conditionalFormatting sqref="L7">
    <cfRule type="expression" dxfId="3734" priority="2829" stopIfTrue="1">
      <formula>$J7="Sa"</formula>
    </cfRule>
    <cfRule type="expression" dxfId="3733" priority="2830" stopIfTrue="1">
      <formula>$J7="So"</formula>
    </cfRule>
  </conditionalFormatting>
  <conditionalFormatting sqref="K8">
    <cfRule type="expression" dxfId="3732" priority="2820" stopIfTrue="1">
      <formula>$J8="Sa"</formula>
    </cfRule>
    <cfRule type="expression" dxfId="3731" priority="2821" stopIfTrue="1">
      <formula>$J8="So"</formula>
    </cfRule>
  </conditionalFormatting>
  <conditionalFormatting sqref="M8">
    <cfRule type="expression" dxfId="3730" priority="2816" stopIfTrue="1">
      <formula>$J8="Sa"</formula>
    </cfRule>
    <cfRule type="expression" dxfId="3729" priority="2817" stopIfTrue="1">
      <formula>$J8="So"</formula>
    </cfRule>
  </conditionalFormatting>
  <conditionalFormatting sqref="L9">
    <cfRule type="expression" dxfId="3728" priority="2807" stopIfTrue="1">
      <formula>$J9="Sa"</formula>
    </cfRule>
    <cfRule type="expression" dxfId="3727" priority="2808" stopIfTrue="1">
      <formula>$J9="So"</formula>
    </cfRule>
  </conditionalFormatting>
  <conditionalFormatting sqref="M9">
    <cfRule type="expression" dxfId="3726" priority="2805" stopIfTrue="1">
      <formula>$J9="Sa"</formula>
    </cfRule>
    <cfRule type="expression" dxfId="3725" priority="2806" stopIfTrue="1">
      <formula>$J9="So"</formula>
    </cfRule>
  </conditionalFormatting>
  <conditionalFormatting sqref="K10">
    <cfRule type="expression" dxfId="3724" priority="2798" stopIfTrue="1">
      <formula>$J10="Sa"</formula>
    </cfRule>
    <cfRule type="expression" dxfId="3723" priority="2799" stopIfTrue="1">
      <formula>$J10="So"</formula>
    </cfRule>
  </conditionalFormatting>
  <conditionalFormatting sqref="L10">
    <cfRule type="expression" dxfId="3722" priority="2796" stopIfTrue="1">
      <formula>$J10="Sa"</formula>
    </cfRule>
    <cfRule type="expression" dxfId="3721" priority="2797" stopIfTrue="1">
      <formula>$J10="So"</formula>
    </cfRule>
  </conditionalFormatting>
  <conditionalFormatting sqref="K11">
    <cfRule type="expression" dxfId="3720" priority="2787" stopIfTrue="1">
      <formula>$J11="Sa"</formula>
    </cfRule>
    <cfRule type="expression" dxfId="3719" priority="2788" stopIfTrue="1">
      <formula>$J11="So"</formula>
    </cfRule>
  </conditionalFormatting>
  <conditionalFormatting sqref="M11">
    <cfRule type="expression" dxfId="3718" priority="2783" stopIfTrue="1">
      <formula>$J11="Sa"</formula>
    </cfRule>
    <cfRule type="expression" dxfId="3717" priority="2784" stopIfTrue="1">
      <formula>$J11="So"</formula>
    </cfRule>
  </conditionalFormatting>
  <conditionalFormatting sqref="L12">
    <cfRule type="expression" dxfId="3716" priority="2774" stopIfTrue="1">
      <formula>$J12="Sa"</formula>
    </cfRule>
    <cfRule type="expression" dxfId="3715" priority="2775" stopIfTrue="1">
      <formula>$J12="So"</formula>
    </cfRule>
  </conditionalFormatting>
  <conditionalFormatting sqref="K13">
    <cfRule type="expression" dxfId="3714" priority="2765" stopIfTrue="1">
      <formula>$J13="Sa"</formula>
    </cfRule>
    <cfRule type="expression" dxfId="3713" priority="2766" stopIfTrue="1">
      <formula>$J13="So"</formula>
    </cfRule>
  </conditionalFormatting>
  <conditionalFormatting sqref="M13">
    <cfRule type="expression" dxfId="3712" priority="2761" stopIfTrue="1">
      <formula>$J13="Sa"</formula>
    </cfRule>
    <cfRule type="expression" dxfId="3711" priority="2762" stopIfTrue="1">
      <formula>$J13="So"</formula>
    </cfRule>
  </conditionalFormatting>
  <conditionalFormatting sqref="L14">
    <cfRule type="expression" dxfId="3710" priority="2752" stopIfTrue="1">
      <formula>$J14="Sa"</formula>
    </cfRule>
    <cfRule type="expression" dxfId="3709" priority="2753" stopIfTrue="1">
      <formula>$J14="So"</formula>
    </cfRule>
  </conditionalFormatting>
  <conditionalFormatting sqref="K15">
    <cfRule type="expression" dxfId="3708" priority="2743" stopIfTrue="1">
      <formula>$J15="Sa"</formula>
    </cfRule>
    <cfRule type="expression" dxfId="3707" priority="2744" stopIfTrue="1">
      <formula>$J15="So"</formula>
    </cfRule>
  </conditionalFormatting>
  <conditionalFormatting sqref="M15">
    <cfRule type="expression" dxfId="3706" priority="2739" stopIfTrue="1">
      <formula>$J15="Sa"</formula>
    </cfRule>
    <cfRule type="expression" dxfId="3705" priority="2740" stopIfTrue="1">
      <formula>$J15="So"</formula>
    </cfRule>
  </conditionalFormatting>
  <conditionalFormatting sqref="L16">
    <cfRule type="expression" dxfId="3704" priority="2730" stopIfTrue="1">
      <formula>$J16="Sa"</formula>
    </cfRule>
    <cfRule type="expression" dxfId="3703" priority="2731" stopIfTrue="1">
      <formula>$J16="So"</formula>
    </cfRule>
  </conditionalFormatting>
  <conditionalFormatting sqref="M16">
    <cfRule type="expression" dxfId="3702" priority="2728" stopIfTrue="1">
      <formula>$J16="Sa"</formula>
    </cfRule>
    <cfRule type="expression" dxfId="3701" priority="2729" stopIfTrue="1">
      <formula>$J16="So"</formula>
    </cfRule>
  </conditionalFormatting>
  <conditionalFormatting sqref="K17">
    <cfRule type="expression" dxfId="3700" priority="2721" stopIfTrue="1">
      <formula>$J17="Sa"</formula>
    </cfRule>
    <cfRule type="expression" dxfId="3699" priority="2722" stopIfTrue="1">
      <formula>$J17="So"</formula>
    </cfRule>
  </conditionalFormatting>
  <conditionalFormatting sqref="L17">
    <cfRule type="expression" dxfId="3698" priority="2719" stopIfTrue="1">
      <formula>$J17="Sa"</formula>
    </cfRule>
    <cfRule type="expression" dxfId="3697" priority="2720" stopIfTrue="1">
      <formula>$J17="So"</formula>
    </cfRule>
  </conditionalFormatting>
  <conditionalFormatting sqref="K18">
    <cfRule type="expression" dxfId="3696" priority="2710" stopIfTrue="1">
      <formula>$J18="Sa"</formula>
    </cfRule>
    <cfRule type="expression" dxfId="3695" priority="2711" stopIfTrue="1">
      <formula>$J18="So"</formula>
    </cfRule>
  </conditionalFormatting>
  <conditionalFormatting sqref="M18">
    <cfRule type="expression" dxfId="3694" priority="2706" stopIfTrue="1">
      <formula>$J18="Sa"</formula>
    </cfRule>
    <cfRule type="expression" dxfId="3693" priority="2707" stopIfTrue="1">
      <formula>$J18="So"</formula>
    </cfRule>
  </conditionalFormatting>
  <conditionalFormatting sqref="L19">
    <cfRule type="expression" dxfId="3692" priority="2697" stopIfTrue="1">
      <formula>$J19="Sa"</formula>
    </cfRule>
    <cfRule type="expression" dxfId="3691" priority="2698" stopIfTrue="1">
      <formula>$J19="So"</formula>
    </cfRule>
  </conditionalFormatting>
  <conditionalFormatting sqref="K20">
    <cfRule type="expression" dxfId="3690" priority="2688" stopIfTrue="1">
      <formula>$J20="Sa"</formula>
    </cfRule>
    <cfRule type="expression" dxfId="3689" priority="2689" stopIfTrue="1">
      <formula>$J20="So"</formula>
    </cfRule>
  </conditionalFormatting>
  <conditionalFormatting sqref="M20">
    <cfRule type="expression" dxfId="3688" priority="2684" stopIfTrue="1">
      <formula>$J20="Sa"</formula>
    </cfRule>
    <cfRule type="expression" dxfId="3687" priority="2685" stopIfTrue="1">
      <formula>$J20="So"</formula>
    </cfRule>
  </conditionalFormatting>
  <conditionalFormatting sqref="L21">
    <cfRule type="expression" dxfId="3686" priority="2675" stopIfTrue="1">
      <formula>$J21="Sa"</formula>
    </cfRule>
    <cfRule type="expression" dxfId="3685" priority="2676" stopIfTrue="1">
      <formula>$J21="So"</formula>
    </cfRule>
  </conditionalFormatting>
  <conditionalFormatting sqref="K22">
    <cfRule type="expression" dxfId="3684" priority="2666" stopIfTrue="1">
      <formula>$J22="Sa"</formula>
    </cfRule>
    <cfRule type="expression" dxfId="3683" priority="2667" stopIfTrue="1">
      <formula>$J22="So"</formula>
    </cfRule>
  </conditionalFormatting>
  <conditionalFormatting sqref="M22">
    <cfRule type="expression" dxfId="3682" priority="2662" stopIfTrue="1">
      <formula>$J22="Sa"</formula>
    </cfRule>
    <cfRule type="expression" dxfId="3681" priority="2663" stopIfTrue="1">
      <formula>$J22="So"</formula>
    </cfRule>
  </conditionalFormatting>
  <conditionalFormatting sqref="L23">
    <cfRule type="expression" dxfId="3680" priority="2653" stopIfTrue="1">
      <formula>$J23="Sa"</formula>
    </cfRule>
    <cfRule type="expression" dxfId="3679" priority="2654" stopIfTrue="1">
      <formula>$J23="So"</formula>
    </cfRule>
  </conditionalFormatting>
  <conditionalFormatting sqref="M23">
    <cfRule type="expression" dxfId="3678" priority="2651" stopIfTrue="1">
      <formula>$J23="Sa"</formula>
    </cfRule>
    <cfRule type="expression" dxfId="3677" priority="2652" stopIfTrue="1">
      <formula>$J23="So"</formula>
    </cfRule>
  </conditionalFormatting>
  <conditionalFormatting sqref="K24">
    <cfRule type="expression" dxfId="3676" priority="2644" stopIfTrue="1">
      <formula>$J24="Sa"</formula>
    </cfRule>
    <cfRule type="expression" dxfId="3675" priority="2645" stopIfTrue="1">
      <formula>$J24="So"</formula>
    </cfRule>
  </conditionalFormatting>
  <conditionalFormatting sqref="L24">
    <cfRule type="expression" dxfId="3674" priority="2642" stopIfTrue="1">
      <formula>$J24="Sa"</formula>
    </cfRule>
    <cfRule type="expression" dxfId="3673" priority="2643" stopIfTrue="1">
      <formula>$J24="So"</formula>
    </cfRule>
  </conditionalFormatting>
  <conditionalFormatting sqref="M24">
    <cfRule type="expression" dxfId="3672" priority="2640" stopIfTrue="1">
      <formula>$J24="Sa"</formula>
    </cfRule>
    <cfRule type="expression" dxfId="3671" priority="2641" stopIfTrue="1">
      <formula>$J24="So"</formula>
    </cfRule>
  </conditionalFormatting>
  <conditionalFormatting sqref="K25">
    <cfRule type="expression" dxfId="3670" priority="2633" stopIfTrue="1">
      <formula>$J25="Sa"</formula>
    </cfRule>
    <cfRule type="expression" dxfId="3669" priority="2634" stopIfTrue="1">
      <formula>$J25="So"</formula>
    </cfRule>
  </conditionalFormatting>
  <conditionalFormatting sqref="L25">
    <cfRule type="expression" dxfId="3668" priority="2631" stopIfTrue="1">
      <formula>$J25="Sa"</formula>
    </cfRule>
    <cfRule type="expression" dxfId="3667" priority="2632" stopIfTrue="1">
      <formula>$J25="So"</formula>
    </cfRule>
  </conditionalFormatting>
  <conditionalFormatting sqref="M25">
    <cfRule type="expression" dxfId="3666" priority="2629" stopIfTrue="1">
      <formula>$J25="Sa"</formula>
    </cfRule>
    <cfRule type="expression" dxfId="3665" priority="2630" stopIfTrue="1">
      <formula>$J25="So"</formula>
    </cfRule>
  </conditionalFormatting>
  <conditionalFormatting sqref="K26">
    <cfRule type="expression" dxfId="3664" priority="2622" stopIfTrue="1">
      <formula>$J26="Sa"</formula>
    </cfRule>
    <cfRule type="expression" dxfId="3663" priority="2623" stopIfTrue="1">
      <formula>$J26="So"</formula>
    </cfRule>
  </conditionalFormatting>
  <conditionalFormatting sqref="L26">
    <cfRule type="expression" dxfId="3662" priority="2620" stopIfTrue="1">
      <formula>$J26="Sa"</formula>
    </cfRule>
    <cfRule type="expression" dxfId="3661" priority="2621" stopIfTrue="1">
      <formula>$J26="So"</formula>
    </cfRule>
  </conditionalFormatting>
  <conditionalFormatting sqref="K27">
    <cfRule type="expression" dxfId="3660" priority="2611" stopIfTrue="1">
      <formula>$J27="Sa"</formula>
    </cfRule>
    <cfRule type="expression" dxfId="3659" priority="2612" stopIfTrue="1">
      <formula>$J27="So"</formula>
    </cfRule>
  </conditionalFormatting>
  <conditionalFormatting sqref="M27">
    <cfRule type="expression" dxfId="3658" priority="2607" stopIfTrue="1">
      <formula>$J27="Sa"</formula>
    </cfRule>
    <cfRule type="expression" dxfId="3657" priority="2608" stopIfTrue="1">
      <formula>$J27="So"</formula>
    </cfRule>
  </conditionalFormatting>
  <conditionalFormatting sqref="L28">
    <cfRule type="expression" dxfId="3656" priority="2598" stopIfTrue="1">
      <formula>$J28="Sa"</formula>
    </cfRule>
    <cfRule type="expression" dxfId="3655" priority="2599" stopIfTrue="1">
      <formula>$J28="So"</formula>
    </cfRule>
  </conditionalFormatting>
  <conditionalFormatting sqref="K29">
    <cfRule type="expression" dxfId="3654" priority="2589" stopIfTrue="1">
      <formula>$J29="Sa"</formula>
    </cfRule>
    <cfRule type="expression" dxfId="3653" priority="2590" stopIfTrue="1">
      <formula>$J29="So"</formula>
    </cfRule>
  </conditionalFormatting>
  <conditionalFormatting sqref="M29">
    <cfRule type="expression" dxfId="3652" priority="2585" stopIfTrue="1">
      <formula>$J29="Sa"</formula>
    </cfRule>
    <cfRule type="expression" dxfId="3651" priority="2586" stopIfTrue="1">
      <formula>$J29="So"</formula>
    </cfRule>
  </conditionalFormatting>
  <conditionalFormatting sqref="K30">
    <cfRule type="expression" dxfId="3650" priority="2578" stopIfTrue="1">
      <formula>$J30="Sa"</formula>
    </cfRule>
    <cfRule type="expression" dxfId="3649" priority="2579" stopIfTrue="1">
      <formula>$J30="So"</formula>
    </cfRule>
  </conditionalFormatting>
  <conditionalFormatting sqref="L30">
    <cfRule type="expression" dxfId="3648" priority="2576" stopIfTrue="1">
      <formula>$J30="Sa"</formula>
    </cfRule>
    <cfRule type="expression" dxfId="3647" priority="2577" stopIfTrue="1">
      <formula>$J30="So"</formula>
    </cfRule>
  </conditionalFormatting>
  <conditionalFormatting sqref="M30">
    <cfRule type="expression" dxfId="3646" priority="2574" stopIfTrue="1">
      <formula>$J30="Sa"</formula>
    </cfRule>
    <cfRule type="expression" dxfId="3645" priority="2575" stopIfTrue="1">
      <formula>$J30="So"</formula>
    </cfRule>
  </conditionalFormatting>
  <conditionalFormatting sqref="K31">
    <cfRule type="expression" dxfId="3644" priority="2567" stopIfTrue="1">
      <formula>$J31="Sa"</formula>
    </cfRule>
    <cfRule type="expression" dxfId="3643" priority="2568" stopIfTrue="1">
      <formula>$J31="So"</formula>
    </cfRule>
  </conditionalFormatting>
  <conditionalFormatting sqref="L31">
    <cfRule type="expression" dxfId="3642" priority="2565" stopIfTrue="1">
      <formula>$J31="Sa"</formula>
    </cfRule>
    <cfRule type="expression" dxfId="3641" priority="2566" stopIfTrue="1">
      <formula>$J31="So"</formula>
    </cfRule>
  </conditionalFormatting>
  <conditionalFormatting sqref="M31">
    <cfRule type="expression" dxfId="3640" priority="2563" stopIfTrue="1">
      <formula>$J31="Sa"</formula>
    </cfRule>
    <cfRule type="expression" dxfId="3639" priority="2564" stopIfTrue="1">
      <formula>$J31="So"</formula>
    </cfRule>
  </conditionalFormatting>
  <conditionalFormatting sqref="N5">
    <cfRule type="expression" dxfId="3638" priority="2556" stopIfTrue="1">
      <formula>$J5="Sa"</formula>
    </cfRule>
    <cfRule type="expression" dxfId="3637" priority="2557" stopIfTrue="1">
      <formula>$J5="So"</formula>
    </cfRule>
  </conditionalFormatting>
  <conditionalFormatting sqref="N6">
    <cfRule type="expression" dxfId="3636" priority="2553" stopIfTrue="1">
      <formula>$J6="Sa"</formula>
    </cfRule>
    <cfRule type="expression" dxfId="3635" priority="2554" stopIfTrue="1">
      <formula>$J6="So"</formula>
    </cfRule>
  </conditionalFormatting>
  <conditionalFormatting sqref="N7">
    <cfRule type="expression" dxfId="3634" priority="2550" stopIfTrue="1">
      <formula>$J7="Sa"</formula>
    </cfRule>
    <cfRule type="expression" dxfId="3633" priority="2551" stopIfTrue="1">
      <formula>$J7="So"</formula>
    </cfRule>
  </conditionalFormatting>
  <conditionalFormatting sqref="N8">
    <cfRule type="expression" dxfId="3632" priority="2547" stopIfTrue="1">
      <formula>$J8="Sa"</formula>
    </cfRule>
    <cfRule type="expression" dxfId="3631" priority="2548" stopIfTrue="1">
      <formula>$J8="So"</formula>
    </cfRule>
  </conditionalFormatting>
  <conditionalFormatting sqref="N9">
    <cfRule type="expression" dxfId="3630" priority="2544" stopIfTrue="1">
      <formula>$J9="Sa"</formula>
    </cfRule>
    <cfRule type="expression" dxfId="3629" priority="2545" stopIfTrue="1">
      <formula>$J9="So"</formula>
    </cfRule>
  </conditionalFormatting>
  <conditionalFormatting sqref="N10">
    <cfRule type="expression" dxfId="3628" priority="2541" stopIfTrue="1">
      <formula>$J10="Sa"</formula>
    </cfRule>
    <cfRule type="expression" dxfId="3627" priority="2542" stopIfTrue="1">
      <formula>$J10="So"</formula>
    </cfRule>
  </conditionalFormatting>
  <conditionalFormatting sqref="N11">
    <cfRule type="expression" dxfId="3626" priority="2538" stopIfTrue="1">
      <formula>$J11="Sa"</formula>
    </cfRule>
    <cfRule type="expression" dxfId="3625" priority="2539" stopIfTrue="1">
      <formula>$J11="So"</formula>
    </cfRule>
  </conditionalFormatting>
  <conditionalFormatting sqref="N12">
    <cfRule type="expression" dxfId="3624" priority="2535" stopIfTrue="1">
      <formula>$J12="Sa"</formula>
    </cfRule>
    <cfRule type="expression" dxfId="3623" priority="2536" stopIfTrue="1">
      <formula>$J12="So"</formula>
    </cfRule>
  </conditionalFormatting>
  <conditionalFormatting sqref="N13">
    <cfRule type="expression" dxfId="3622" priority="2532" stopIfTrue="1">
      <formula>$J13="Sa"</formula>
    </cfRule>
    <cfRule type="expression" dxfId="3621" priority="2533" stopIfTrue="1">
      <formula>$J13="So"</formula>
    </cfRule>
  </conditionalFormatting>
  <conditionalFormatting sqref="N14">
    <cfRule type="expression" dxfId="3620" priority="2529" stopIfTrue="1">
      <formula>$J14="Sa"</formula>
    </cfRule>
    <cfRule type="expression" dxfId="3619" priority="2530" stopIfTrue="1">
      <formula>$J14="So"</formula>
    </cfRule>
  </conditionalFormatting>
  <conditionalFormatting sqref="N15">
    <cfRule type="expression" dxfId="3618" priority="2526" stopIfTrue="1">
      <formula>$J15="Sa"</formula>
    </cfRule>
    <cfRule type="expression" dxfId="3617" priority="2527" stopIfTrue="1">
      <formula>$J15="So"</formula>
    </cfRule>
  </conditionalFormatting>
  <conditionalFormatting sqref="N16">
    <cfRule type="expression" dxfId="3616" priority="2523" stopIfTrue="1">
      <formula>$J16="Sa"</formula>
    </cfRule>
    <cfRule type="expression" dxfId="3615" priority="2524" stopIfTrue="1">
      <formula>$J16="So"</formula>
    </cfRule>
  </conditionalFormatting>
  <conditionalFormatting sqref="N17">
    <cfRule type="expression" dxfId="3614" priority="2520" stopIfTrue="1">
      <formula>$J17="Sa"</formula>
    </cfRule>
    <cfRule type="expression" dxfId="3613" priority="2521" stopIfTrue="1">
      <formula>$J17="So"</formula>
    </cfRule>
  </conditionalFormatting>
  <conditionalFormatting sqref="N18">
    <cfRule type="expression" dxfId="3612" priority="2517" stopIfTrue="1">
      <formula>$J18="Sa"</formula>
    </cfRule>
    <cfRule type="expression" dxfId="3611" priority="2518" stopIfTrue="1">
      <formula>$J18="So"</formula>
    </cfRule>
  </conditionalFormatting>
  <conditionalFormatting sqref="N19">
    <cfRule type="expression" dxfId="3610" priority="2514" stopIfTrue="1">
      <formula>$J19="Sa"</formula>
    </cfRule>
    <cfRule type="expression" dxfId="3609" priority="2515" stopIfTrue="1">
      <formula>$J19="So"</formula>
    </cfRule>
  </conditionalFormatting>
  <conditionalFormatting sqref="N20">
    <cfRule type="expression" dxfId="3608" priority="2511" stopIfTrue="1">
      <formula>$J20="Sa"</formula>
    </cfRule>
    <cfRule type="expression" dxfId="3607" priority="2512" stopIfTrue="1">
      <formula>$J20="So"</formula>
    </cfRule>
  </conditionalFormatting>
  <conditionalFormatting sqref="N21">
    <cfRule type="expression" dxfId="3606" priority="2508" stopIfTrue="1">
      <formula>$J21="Sa"</formula>
    </cfRule>
    <cfRule type="expression" dxfId="3605" priority="2509" stopIfTrue="1">
      <formula>$J21="So"</formula>
    </cfRule>
  </conditionalFormatting>
  <conditionalFormatting sqref="N22">
    <cfRule type="expression" dxfId="3604" priority="2505" stopIfTrue="1">
      <formula>$J22="Sa"</formula>
    </cfRule>
    <cfRule type="expression" dxfId="3603" priority="2506" stopIfTrue="1">
      <formula>$J22="So"</formula>
    </cfRule>
  </conditionalFormatting>
  <conditionalFormatting sqref="N23">
    <cfRule type="expression" dxfId="3602" priority="2502" stopIfTrue="1">
      <formula>$J23="Sa"</formula>
    </cfRule>
    <cfRule type="expression" dxfId="3601" priority="2503" stopIfTrue="1">
      <formula>$J23="So"</formula>
    </cfRule>
  </conditionalFormatting>
  <conditionalFormatting sqref="N24">
    <cfRule type="expression" dxfId="3600" priority="2499" stopIfTrue="1">
      <formula>$J24="Sa"</formula>
    </cfRule>
    <cfRule type="expression" dxfId="3599" priority="2500" stopIfTrue="1">
      <formula>$J24="So"</formula>
    </cfRule>
  </conditionalFormatting>
  <conditionalFormatting sqref="N25">
    <cfRule type="expression" dxfId="3598" priority="2496" stopIfTrue="1">
      <formula>$J25="Sa"</formula>
    </cfRule>
    <cfRule type="expression" dxfId="3597" priority="2497" stopIfTrue="1">
      <formula>$J25="So"</formula>
    </cfRule>
  </conditionalFormatting>
  <conditionalFormatting sqref="N26">
    <cfRule type="expression" dxfId="3596" priority="2493" stopIfTrue="1">
      <formula>$J26="Sa"</formula>
    </cfRule>
    <cfRule type="expression" dxfId="3595" priority="2494" stopIfTrue="1">
      <formula>$J26="So"</formula>
    </cfRule>
  </conditionalFormatting>
  <conditionalFormatting sqref="N27">
    <cfRule type="expression" dxfId="3594" priority="2490" stopIfTrue="1">
      <formula>$J27="Sa"</formula>
    </cfRule>
    <cfRule type="expression" dxfId="3593" priority="2491" stopIfTrue="1">
      <formula>$J27="So"</formula>
    </cfRule>
  </conditionalFormatting>
  <conditionalFormatting sqref="N28">
    <cfRule type="expression" dxfId="3592" priority="2487" stopIfTrue="1">
      <formula>$J28="Sa"</formula>
    </cfRule>
    <cfRule type="expression" dxfId="3591" priority="2488" stopIfTrue="1">
      <formula>$J28="So"</formula>
    </cfRule>
  </conditionalFormatting>
  <conditionalFormatting sqref="N29">
    <cfRule type="expression" dxfId="3590" priority="2484" stopIfTrue="1">
      <formula>$J29="Sa"</formula>
    </cfRule>
    <cfRule type="expression" dxfId="3589" priority="2485" stopIfTrue="1">
      <formula>$J29="So"</formula>
    </cfRule>
  </conditionalFormatting>
  <conditionalFormatting sqref="N30">
    <cfRule type="expression" dxfId="3588" priority="2481" stopIfTrue="1">
      <formula>$J30="Sa"</formula>
    </cfRule>
    <cfRule type="expression" dxfId="3587" priority="2482" stopIfTrue="1">
      <formula>$J30="So"</formula>
    </cfRule>
  </conditionalFormatting>
  <conditionalFormatting sqref="N31">
    <cfRule type="expression" dxfId="3586" priority="2478" stopIfTrue="1">
      <formula>$J31="Sa"</formula>
    </cfRule>
    <cfRule type="expression" dxfId="3585" priority="2479" stopIfTrue="1">
      <formula>$J31="So"</formula>
    </cfRule>
  </conditionalFormatting>
  <conditionalFormatting sqref="S5">
    <cfRule type="expression" dxfId="3584" priority="2474" stopIfTrue="1">
      <formula>$R5="Sa"</formula>
    </cfRule>
    <cfRule type="expression" dxfId="3583" priority="2475" stopIfTrue="1">
      <formula>$R5="So"</formula>
    </cfRule>
  </conditionalFormatting>
  <conditionalFormatting sqref="T5">
    <cfRule type="expression" dxfId="3582" priority="2472" stopIfTrue="1">
      <formula>$R5="Sa"</formula>
    </cfRule>
    <cfRule type="expression" dxfId="3581" priority="2473" stopIfTrue="1">
      <formula>$R5="So"</formula>
    </cfRule>
  </conditionalFormatting>
  <conditionalFormatting sqref="U5">
    <cfRule type="expression" dxfId="3580" priority="2470" stopIfTrue="1">
      <formula>$R5="Sa"</formula>
    </cfRule>
    <cfRule type="expression" dxfId="3579" priority="2471" stopIfTrue="1">
      <formula>$R5="So"</formula>
    </cfRule>
  </conditionalFormatting>
  <conditionalFormatting sqref="S6">
    <cfRule type="expression" dxfId="3578" priority="2463" stopIfTrue="1">
      <formula>$R6="Sa"</formula>
    </cfRule>
    <cfRule type="expression" dxfId="3577" priority="2464" stopIfTrue="1">
      <formula>$R6="So"</formula>
    </cfRule>
  </conditionalFormatting>
  <conditionalFormatting sqref="T6">
    <cfRule type="expression" dxfId="3576" priority="2461" stopIfTrue="1">
      <formula>$R6="Sa"</formula>
    </cfRule>
    <cfRule type="expression" dxfId="3575" priority="2462" stopIfTrue="1">
      <formula>$R6="So"</formula>
    </cfRule>
  </conditionalFormatting>
  <conditionalFormatting sqref="U6">
    <cfRule type="expression" dxfId="3574" priority="2459" stopIfTrue="1">
      <formula>$R6="Sa"</formula>
    </cfRule>
    <cfRule type="expression" dxfId="3573" priority="2460" stopIfTrue="1">
      <formula>$R6="So"</formula>
    </cfRule>
  </conditionalFormatting>
  <conditionalFormatting sqref="S7">
    <cfRule type="expression" dxfId="3572" priority="2452" stopIfTrue="1">
      <formula>$R7="Sa"</formula>
    </cfRule>
    <cfRule type="expression" dxfId="3571" priority="2453" stopIfTrue="1">
      <formula>$R7="So"</formula>
    </cfRule>
  </conditionalFormatting>
  <conditionalFormatting sqref="T7">
    <cfRule type="expression" dxfId="3570" priority="2450" stopIfTrue="1">
      <formula>$R7="Sa"</formula>
    </cfRule>
    <cfRule type="expression" dxfId="3569" priority="2451" stopIfTrue="1">
      <formula>$R7="So"</formula>
    </cfRule>
  </conditionalFormatting>
  <conditionalFormatting sqref="U7">
    <cfRule type="expression" dxfId="3568" priority="2448" stopIfTrue="1">
      <formula>$R7="Sa"</formula>
    </cfRule>
    <cfRule type="expression" dxfId="3567" priority="2449" stopIfTrue="1">
      <formula>$R7="So"</formula>
    </cfRule>
  </conditionalFormatting>
  <conditionalFormatting sqref="T15">
    <cfRule type="expression" dxfId="3566" priority="2362" stopIfTrue="1">
      <formula>$R15="Sa"</formula>
    </cfRule>
    <cfRule type="expression" dxfId="3565" priority="2363" stopIfTrue="1">
      <formula>$R15="So"</formula>
    </cfRule>
  </conditionalFormatting>
  <conditionalFormatting sqref="S8">
    <cfRule type="expression" dxfId="3564" priority="2441" stopIfTrue="1">
      <formula>$R8="Sa"</formula>
    </cfRule>
    <cfRule type="expression" dxfId="3563" priority="2442" stopIfTrue="1">
      <formula>$R8="So"</formula>
    </cfRule>
  </conditionalFormatting>
  <conditionalFormatting sqref="T8">
    <cfRule type="expression" dxfId="3562" priority="2439" stopIfTrue="1">
      <formula>$R8="Sa"</formula>
    </cfRule>
    <cfRule type="expression" dxfId="3561" priority="2440" stopIfTrue="1">
      <formula>$R8="So"</formula>
    </cfRule>
  </conditionalFormatting>
  <conditionalFormatting sqref="U8">
    <cfRule type="expression" dxfId="3560" priority="2437" stopIfTrue="1">
      <formula>$R8="Sa"</formula>
    </cfRule>
    <cfRule type="expression" dxfId="3559" priority="2438" stopIfTrue="1">
      <formula>$R8="So"</formula>
    </cfRule>
  </conditionalFormatting>
  <conditionalFormatting sqref="S9">
    <cfRule type="expression" dxfId="3558" priority="2430" stopIfTrue="1">
      <formula>$R9="Sa"</formula>
    </cfRule>
    <cfRule type="expression" dxfId="3557" priority="2431" stopIfTrue="1">
      <formula>$R9="So"</formula>
    </cfRule>
  </conditionalFormatting>
  <conditionalFormatting sqref="T9">
    <cfRule type="expression" dxfId="3556" priority="2428" stopIfTrue="1">
      <formula>$R9="Sa"</formula>
    </cfRule>
    <cfRule type="expression" dxfId="3555" priority="2429" stopIfTrue="1">
      <formula>$R9="So"</formula>
    </cfRule>
  </conditionalFormatting>
  <conditionalFormatting sqref="U9">
    <cfRule type="expression" dxfId="3554" priority="2426" stopIfTrue="1">
      <formula>$R9="Sa"</formula>
    </cfRule>
    <cfRule type="expression" dxfId="3553" priority="2427" stopIfTrue="1">
      <formula>$R9="So"</formula>
    </cfRule>
  </conditionalFormatting>
  <conditionalFormatting sqref="S10">
    <cfRule type="expression" dxfId="3552" priority="2419" stopIfTrue="1">
      <formula>$R10="Sa"</formula>
    </cfRule>
    <cfRule type="expression" dxfId="3551" priority="2420" stopIfTrue="1">
      <formula>$R10="So"</formula>
    </cfRule>
  </conditionalFormatting>
  <conditionalFormatting sqref="T10">
    <cfRule type="expression" dxfId="3550" priority="2417" stopIfTrue="1">
      <formula>$R10="Sa"</formula>
    </cfRule>
    <cfRule type="expression" dxfId="3549" priority="2418" stopIfTrue="1">
      <formula>$R10="So"</formula>
    </cfRule>
  </conditionalFormatting>
  <conditionalFormatting sqref="U10">
    <cfRule type="expression" dxfId="3548" priority="2415" stopIfTrue="1">
      <formula>$R10="Sa"</formula>
    </cfRule>
    <cfRule type="expression" dxfId="3547" priority="2416" stopIfTrue="1">
      <formula>$R10="So"</formula>
    </cfRule>
  </conditionalFormatting>
  <conditionalFormatting sqref="U17">
    <cfRule type="expression" dxfId="3546" priority="2338" stopIfTrue="1">
      <formula>$R17="Sa"</formula>
    </cfRule>
    <cfRule type="expression" dxfId="3545" priority="2339" stopIfTrue="1">
      <formula>$R17="So"</formula>
    </cfRule>
  </conditionalFormatting>
  <conditionalFormatting sqref="S11">
    <cfRule type="expression" dxfId="3544" priority="2408" stopIfTrue="1">
      <formula>$R11="Sa"</formula>
    </cfRule>
    <cfRule type="expression" dxfId="3543" priority="2409" stopIfTrue="1">
      <formula>$R11="So"</formula>
    </cfRule>
  </conditionalFormatting>
  <conditionalFormatting sqref="T11">
    <cfRule type="expression" dxfId="3542" priority="2406" stopIfTrue="1">
      <formula>$R11="Sa"</formula>
    </cfRule>
    <cfRule type="expression" dxfId="3541" priority="2407" stopIfTrue="1">
      <formula>$R11="So"</formula>
    </cfRule>
  </conditionalFormatting>
  <conditionalFormatting sqref="U11">
    <cfRule type="expression" dxfId="3540" priority="2404" stopIfTrue="1">
      <formula>$R11="Sa"</formula>
    </cfRule>
    <cfRule type="expression" dxfId="3539" priority="2405" stopIfTrue="1">
      <formula>$R11="So"</formula>
    </cfRule>
  </conditionalFormatting>
  <conditionalFormatting sqref="S12">
    <cfRule type="expression" dxfId="3538" priority="2397" stopIfTrue="1">
      <formula>$R12="Sa"</formula>
    </cfRule>
    <cfRule type="expression" dxfId="3537" priority="2398" stopIfTrue="1">
      <formula>$R12="So"</formula>
    </cfRule>
  </conditionalFormatting>
  <conditionalFormatting sqref="T12">
    <cfRule type="expression" dxfId="3536" priority="2395" stopIfTrue="1">
      <formula>$R12="Sa"</formula>
    </cfRule>
    <cfRule type="expression" dxfId="3535" priority="2396" stopIfTrue="1">
      <formula>$R12="So"</formula>
    </cfRule>
  </conditionalFormatting>
  <conditionalFormatting sqref="U12">
    <cfRule type="expression" dxfId="3534" priority="2393" stopIfTrue="1">
      <formula>$R12="Sa"</formula>
    </cfRule>
    <cfRule type="expression" dxfId="3533" priority="2394" stopIfTrue="1">
      <formula>$R12="So"</formula>
    </cfRule>
  </conditionalFormatting>
  <conditionalFormatting sqref="S13">
    <cfRule type="expression" dxfId="3532" priority="2386" stopIfTrue="1">
      <formula>$R13="Sa"</formula>
    </cfRule>
    <cfRule type="expression" dxfId="3531" priority="2387" stopIfTrue="1">
      <formula>$R13="So"</formula>
    </cfRule>
  </conditionalFormatting>
  <conditionalFormatting sqref="T13">
    <cfRule type="expression" dxfId="3530" priority="2384" stopIfTrue="1">
      <formula>$R13="Sa"</formula>
    </cfRule>
    <cfRule type="expression" dxfId="3529" priority="2385" stopIfTrue="1">
      <formula>$R13="So"</formula>
    </cfRule>
  </conditionalFormatting>
  <conditionalFormatting sqref="U13">
    <cfRule type="expression" dxfId="3528" priority="2382" stopIfTrue="1">
      <formula>$R13="Sa"</formula>
    </cfRule>
    <cfRule type="expression" dxfId="3527" priority="2383" stopIfTrue="1">
      <formula>$R13="So"</formula>
    </cfRule>
  </conditionalFormatting>
  <conditionalFormatting sqref="S14">
    <cfRule type="expression" dxfId="3526" priority="2375" stopIfTrue="1">
      <formula>$R14="Sa"</formula>
    </cfRule>
    <cfRule type="expression" dxfId="3525" priority="2376" stopIfTrue="1">
      <formula>$R14="So"</formula>
    </cfRule>
  </conditionalFormatting>
  <conditionalFormatting sqref="T14">
    <cfRule type="expression" dxfId="3524" priority="2373" stopIfTrue="1">
      <formula>$R14="Sa"</formula>
    </cfRule>
    <cfRule type="expression" dxfId="3523" priority="2374" stopIfTrue="1">
      <formula>$R14="So"</formula>
    </cfRule>
  </conditionalFormatting>
  <conditionalFormatting sqref="U14">
    <cfRule type="expression" dxfId="3522" priority="2371" stopIfTrue="1">
      <formula>$R14="Sa"</formula>
    </cfRule>
    <cfRule type="expression" dxfId="3521" priority="2372" stopIfTrue="1">
      <formula>$R14="So"</formula>
    </cfRule>
  </conditionalFormatting>
  <conditionalFormatting sqref="S15">
    <cfRule type="expression" dxfId="3520" priority="2364" stopIfTrue="1">
      <formula>$R15="Sa"</formula>
    </cfRule>
    <cfRule type="expression" dxfId="3519" priority="2365" stopIfTrue="1">
      <formula>$R15="So"</formula>
    </cfRule>
  </conditionalFormatting>
  <conditionalFormatting sqref="U15">
    <cfRule type="expression" dxfId="3518" priority="2360" stopIfTrue="1">
      <formula>$R15="Sa"</formula>
    </cfRule>
    <cfRule type="expression" dxfId="3517" priority="2361" stopIfTrue="1">
      <formula>$R15="So"</formula>
    </cfRule>
  </conditionalFormatting>
  <conditionalFormatting sqref="S21">
    <cfRule type="expression" dxfId="3516" priority="2298" stopIfTrue="1">
      <formula>$R21="Sa"</formula>
    </cfRule>
    <cfRule type="expression" dxfId="3515" priority="2299" stopIfTrue="1">
      <formula>$R21="So"</formula>
    </cfRule>
  </conditionalFormatting>
  <conditionalFormatting sqref="S16">
    <cfRule type="expression" dxfId="3514" priority="2353" stopIfTrue="1">
      <formula>$R16="Sa"</formula>
    </cfRule>
    <cfRule type="expression" dxfId="3513" priority="2354" stopIfTrue="1">
      <formula>$R16="So"</formula>
    </cfRule>
  </conditionalFormatting>
  <conditionalFormatting sqref="T16">
    <cfRule type="expression" dxfId="3512" priority="2351" stopIfTrue="1">
      <formula>$R16="Sa"</formula>
    </cfRule>
    <cfRule type="expression" dxfId="3511" priority="2352" stopIfTrue="1">
      <formula>$R16="So"</formula>
    </cfRule>
  </conditionalFormatting>
  <conditionalFormatting sqref="U16">
    <cfRule type="expression" dxfId="3510" priority="2349" stopIfTrue="1">
      <formula>$R16="Sa"</formula>
    </cfRule>
    <cfRule type="expression" dxfId="3509" priority="2350" stopIfTrue="1">
      <formula>$R16="So"</formula>
    </cfRule>
  </conditionalFormatting>
  <conditionalFormatting sqref="S17">
    <cfRule type="expression" dxfId="3508" priority="2342" stopIfTrue="1">
      <formula>$R17="Sa"</formula>
    </cfRule>
    <cfRule type="expression" dxfId="3507" priority="2343" stopIfTrue="1">
      <formula>$R17="So"</formula>
    </cfRule>
  </conditionalFormatting>
  <conditionalFormatting sqref="T17">
    <cfRule type="expression" dxfId="3506" priority="2340" stopIfTrue="1">
      <formula>$R17="Sa"</formula>
    </cfRule>
    <cfRule type="expression" dxfId="3505" priority="2341" stopIfTrue="1">
      <formula>$R17="So"</formula>
    </cfRule>
  </conditionalFormatting>
  <conditionalFormatting sqref="S18">
    <cfRule type="expression" dxfId="3504" priority="2331" stopIfTrue="1">
      <formula>$R18="Sa"</formula>
    </cfRule>
    <cfRule type="expression" dxfId="3503" priority="2332" stopIfTrue="1">
      <formula>$R18="So"</formula>
    </cfRule>
  </conditionalFormatting>
  <conditionalFormatting sqref="T18">
    <cfRule type="expression" dxfId="3502" priority="2329" stopIfTrue="1">
      <formula>$R18="Sa"</formula>
    </cfRule>
    <cfRule type="expression" dxfId="3501" priority="2330" stopIfTrue="1">
      <formula>$R18="So"</formula>
    </cfRule>
  </conditionalFormatting>
  <conditionalFormatting sqref="U18">
    <cfRule type="expression" dxfId="3500" priority="2327" stopIfTrue="1">
      <formula>$R18="Sa"</formula>
    </cfRule>
    <cfRule type="expression" dxfId="3499" priority="2328" stopIfTrue="1">
      <formula>$R18="So"</formula>
    </cfRule>
  </conditionalFormatting>
  <conditionalFormatting sqref="T23">
    <cfRule type="expression" dxfId="3498" priority="2274" stopIfTrue="1">
      <formula>$R23="Sa"</formula>
    </cfRule>
    <cfRule type="expression" dxfId="3497" priority="2275" stopIfTrue="1">
      <formula>$R23="So"</formula>
    </cfRule>
  </conditionalFormatting>
  <conditionalFormatting sqref="S19">
    <cfRule type="expression" dxfId="3496" priority="2320" stopIfTrue="1">
      <formula>$R19="Sa"</formula>
    </cfRule>
    <cfRule type="expression" dxfId="3495" priority="2321" stopIfTrue="1">
      <formula>$R19="So"</formula>
    </cfRule>
  </conditionalFormatting>
  <conditionalFormatting sqref="T19">
    <cfRule type="expression" dxfId="3494" priority="2318" stopIfTrue="1">
      <formula>$R19="Sa"</formula>
    </cfRule>
    <cfRule type="expression" dxfId="3493" priority="2319" stopIfTrue="1">
      <formula>$R19="So"</formula>
    </cfRule>
  </conditionalFormatting>
  <conditionalFormatting sqref="U19">
    <cfRule type="expression" dxfId="3492" priority="2316" stopIfTrue="1">
      <formula>$R19="Sa"</formula>
    </cfRule>
    <cfRule type="expression" dxfId="3491" priority="2317" stopIfTrue="1">
      <formula>$R19="So"</formula>
    </cfRule>
  </conditionalFormatting>
  <conditionalFormatting sqref="S20">
    <cfRule type="expression" dxfId="3490" priority="2309" stopIfTrue="1">
      <formula>$R20="Sa"</formula>
    </cfRule>
    <cfRule type="expression" dxfId="3489" priority="2310" stopIfTrue="1">
      <formula>$R20="So"</formula>
    </cfRule>
  </conditionalFormatting>
  <conditionalFormatting sqref="T20">
    <cfRule type="expression" dxfId="3488" priority="2307" stopIfTrue="1">
      <formula>$R20="Sa"</formula>
    </cfRule>
    <cfRule type="expression" dxfId="3487" priority="2308" stopIfTrue="1">
      <formula>$R20="So"</formula>
    </cfRule>
  </conditionalFormatting>
  <conditionalFormatting sqref="U20">
    <cfRule type="expression" dxfId="3486" priority="2305" stopIfTrue="1">
      <formula>$R20="Sa"</formula>
    </cfRule>
    <cfRule type="expression" dxfId="3485" priority="2306" stopIfTrue="1">
      <formula>$R20="So"</formula>
    </cfRule>
  </conditionalFormatting>
  <conditionalFormatting sqref="T21">
    <cfRule type="expression" dxfId="3484" priority="2296" stopIfTrue="1">
      <formula>$R21="Sa"</formula>
    </cfRule>
    <cfRule type="expression" dxfId="3483" priority="2297" stopIfTrue="1">
      <formula>$R21="So"</formula>
    </cfRule>
  </conditionalFormatting>
  <conditionalFormatting sqref="U21">
    <cfRule type="expression" dxfId="3482" priority="2294" stopIfTrue="1">
      <formula>$R21="Sa"</formula>
    </cfRule>
    <cfRule type="expression" dxfId="3481" priority="2295" stopIfTrue="1">
      <formula>$R21="So"</formula>
    </cfRule>
  </conditionalFormatting>
  <conditionalFormatting sqref="U25">
    <cfRule type="expression" dxfId="3480" priority="2250" stopIfTrue="1">
      <formula>$R25="Sa"</formula>
    </cfRule>
    <cfRule type="expression" dxfId="3479" priority="2251" stopIfTrue="1">
      <formula>$R25="So"</formula>
    </cfRule>
  </conditionalFormatting>
  <conditionalFormatting sqref="S22">
    <cfRule type="expression" dxfId="3478" priority="2287" stopIfTrue="1">
      <formula>$R22="Sa"</formula>
    </cfRule>
    <cfRule type="expression" dxfId="3477" priority="2288" stopIfTrue="1">
      <formula>$R22="So"</formula>
    </cfRule>
  </conditionalFormatting>
  <conditionalFormatting sqref="T22">
    <cfRule type="expression" dxfId="3476" priority="2285" stopIfTrue="1">
      <formula>$R22="Sa"</formula>
    </cfRule>
    <cfRule type="expression" dxfId="3475" priority="2286" stopIfTrue="1">
      <formula>$R22="So"</formula>
    </cfRule>
  </conditionalFormatting>
  <conditionalFormatting sqref="U22">
    <cfRule type="expression" dxfId="3474" priority="2283" stopIfTrue="1">
      <formula>$R22="Sa"</formula>
    </cfRule>
    <cfRule type="expression" dxfId="3473" priority="2284" stopIfTrue="1">
      <formula>$R22="So"</formula>
    </cfRule>
  </conditionalFormatting>
  <conditionalFormatting sqref="S23">
    <cfRule type="expression" dxfId="3472" priority="2276" stopIfTrue="1">
      <formula>$R23="Sa"</formula>
    </cfRule>
    <cfRule type="expression" dxfId="3471" priority="2277" stopIfTrue="1">
      <formula>$R23="So"</formula>
    </cfRule>
  </conditionalFormatting>
  <conditionalFormatting sqref="U23">
    <cfRule type="expression" dxfId="3470" priority="2272" stopIfTrue="1">
      <formula>$R23="Sa"</formula>
    </cfRule>
    <cfRule type="expression" dxfId="3469" priority="2273" stopIfTrue="1">
      <formula>$R23="So"</formula>
    </cfRule>
  </conditionalFormatting>
  <conditionalFormatting sqref="S24">
    <cfRule type="expression" dxfId="3468" priority="2265" stopIfTrue="1">
      <formula>$R24="Sa"</formula>
    </cfRule>
    <cfRule type="expression" dxfId="3467" priority="2266" stopIfTrue="1">
      <formula>$R24="So"</formula>
    </cfRule>
  </conditionalFormatting>
  <conditionalFormatting sqref="T24">
    <cfRule type="expression" dxfId="3466" priority="2263" stopIfTrue="1">
      <formula>$R24="Sa"</formula>
    </cfRule>
    <cfRule type="expression" dxfId="3465" priority="2264" stopIfTrue="1">
      <formula>$R24="So"</formula>
    </cfRule>
  </conditionalFormatting>
  <conditionalFormatting sqref="U24">
    <cfRule type="expression" dxfId="3464" priority="2261" stopIfTrue="1">
      <formula>$R24="Sa"</formula>
    </cfRule>
    <cfRule type="expression" dxfId="3463" priority="2262" stopIfTrue="1">
      <formula>$R24="So"</formula>
    </cfRule>
  </conditionalFormatting>
  <conditionalFormatting sqref="S25">
    <cfRule type="expression" dxfId="3462" priority="2254" stopIfTrue="1">
      <formula>$R25="Sa"</formula>
    </cfRule>
    <cfRule type="expression" dxfId="3461" priority="2255" stopIfTrue="1">
      <formula>$R25="So"</formula>
    </cfRule>
  </conditionalFormatting>
  <conditionalFormatting sqref="T25">
    <cfRule type="expression" dxfId="3460" priority="2252" stopIfTrue="1">
      <formula>$R25="Sa"</formula>
    </cfRule>
    <cfRule type="expression" dxfId="3459" priority="2253" stopIfTrue="1">
      <formula>$R25="So"</formula>
    </cfRule>
  </conditionalFormatting>
  <conditionalFormatting sqref="S26">
    <cfRule type="expression" dxfId="3458" priority="2243" stopIfTrue="1">
      <formula>$R26="Sa"</formula>
    </cfRule>
    <cfRule type="expression" dxfId="3457" priority="2244" stopIfTrue="1">
      <formula>$R26="So"</formula>
    </cfRule>
  </conditionalFormatting>
  <conditionalFormatting sqref="T26">
    <cfRule type="expression" dxfId="3456" priority="2241" stopIfTrue="1">
      <formula>$R26="Sa"</formula>
    </cfRule>
    <cfRule type="expression" dxfId="3455" priority="2242" stopIfTrue="1">
      <formula>$R26="So"</formula>
    </cfRule>
  </conditionalFormatting>
  <conditionalFormatting sqref="U26">
    <cfRule type="expression" dxfId="3454" priority="2239" stopIfTrue="1">
      <formula>$R26="Sa"</formula>
    </cfRule>
    <cfRule type="expression" dxfId="3453" priority="2240" stopIfTrue="1">
      <formula>$R26="So"</formula>
    </cfRule>
  </conditionalFormatting>
  <conditionalFormatting sqref="S29">
    <cfRule type="expression" dxfId="3452" priority="2210" stopIfTrue="1">
      <formula>$R29="Sa"</formula>
    </cfRule>
    <cfRule type="expression" dxfId="3451" priority="2211" stopIfTrue="1">
      <formula>$R29="So"</formula>
    </cfRule>
  </conditionalFormatting>
  <conditionalFormatting sqref="S27">
    <cfRule type="expression" dxfId="3450" priority="2232" stopIfTrue="1">
      <formula>$R27="Sa"</formula>
    </cfRule>
    <cfRule type="expression" dxfId="3449" priority="2233" stopIfTrue="1">
      <formula>$R27="So"</formula>
    </cfRule>
  </conditionalFormatting>
  <conditionalFormatting sqref="T27">
    <cfRule type="expression" dxfId="3448" priority="2230" stopIfTrue="1">
      <formula>$R27="Sa"</formula>
    </cfRule>
    <cfRule type="expression" dxfId="3447" priority="2231" stopIfTrue="1">
      <formula>$R27="So"</formula>
    </cfRule>
  </conditionalFormatting>
  <conditionalFormatting sqref="U27">
    <cfRule type="expression" dxfId="3446" priority="2228" stopIfTrue="1">
      <formula>$R27="Sa"</formula>
    </cfRule>
    <cfRule type="expression" dxfId="3445" priority="2229" stopIfTrue="1">
      <formula>$R27="So"</formula>
    </cfRule>
  </conditionalFormatting>
  <conditionalFormatting sqref="S28">
    <cfRule type="expression" dxfId="3444" priority="2221" stopIfTrue="1">
      <formula>$R28="Sa"</formula>
    </cfRule>
    <cfRule type="expression" dxfId="3443" priority="2222" stopIfTrue="1">
      <formula>$R28="So"</formula>
    </cfRule>
  </conditionalFormatting>
  <conditionalFormatting sqref="T28">
    <cfRule type="expression" dxfId="3442" priority="2219" stopIfTrue="1">
      <formula>$R28="Sa"</formula>
    </cfRule>
    <cfRule type="expression" dxfId="3441" priority="2220" stopIfTrue="1">
      <formula>$R28="So"</formula>
    </cfRule>
  </conditionalFormatting>
  <conditionalFormatting sqref="U28">
    <cfRule type="expression" dxfId="3440" priority="2217" stopIfTrue="1">
      <formula>$R28="Sa"</formula>
    </cfRule>
    <cfRule type="expression" dxfId="3439" priority="2218" stopIfTrue="1">
      <formula>$R28="So"</formula>
    </cfRule>
  </conditionalFormatting>
  <conditionalFormatting sqref="T29">
    <cfRule type="expression" dxfId="3438" priority="2208" stopIfTrue="1">
      <formula>$R29="Sa"</formula>
    </cfRule>
    <cfRule type="expression" dxfId="3437" priority="2209" stopIfTrue="1">
      <formula>$R29="So"</formula>
    </cfRule>
  </conditionalFormatting>
  <conditionalFormatting sqref="U29">
    <cfRule type="expression" dxfId="3436" priority="2206" stopIfTrue="1">
      <formula>$R29="Sa"</formula>
    </cfRule>
    <cfRule type="expression" dxfId="3435" priority="2207" stopIfTrue="1">
      <formula>$R29="So"</formula>
    </cfRule>
  </conditionalFormatting>
  <conditionalFormatting sqref="T31">
    <cfRule type="expression" dxfId="3434" priority="2186" stopIfTrue="1">
      <formula>$R31="Sa"</formula>
    </cfRule>
    <cfRule type="expression" dxfId="3433" priority="2187" stopIfTrue="1">
      <formula>$R31="So"</formula>
    </cfRule>
  </conditionalFormatting>
  <conditionalFormatting sqref="S30">
    <cfRule type="expression" dxfId="3432" priority="2199" stopIfTrue="1">
      <formula>$R30="Sa"</formula>
    </cfRule>
    <cfRule type="expression" dxfId="3431" priority="2200" stopIfTrue="1">
      <formula>$R30="So"</formula>
    </cfRule>
  </conditionalFormatting>
  <conditionalFormatting sqref="T30">
    <cfRule type="expression" dxfId="3430" priority="2197" stopIfTrue="1">
      <formula>$R30="Sa"</formula>
    </cfRule>
    <cfRule type="expression" dxfId="3429" priority="2198" stopIfTrue="1">
      <formula>$R30="So"</formula>
    </cfRule>
  </conditionalFormatting>
  <conditionalFormatting sqref="U30">
    <cfRule type="expression" dxfId="3428" priority="2195" stopIfTrue="1">
      <formula>$R30="Sa"</formula>
    </cfRule>
    <cfRule type="expression" dxfId="3427" priority="2196" stopIfTrue="1">
      <formula>$R30="So"</formula>
    </cfRule>
  </conditionalFormatting>
  <conditionalFormatting sqref="S31">
    <cfRule type="expression" dxfId="3426" priority="2188" stopIfTrue="1">
      <formula>$R31="Sa"</formula>
    </cfRule>
    <cfRule type="expression" dxfId="3425" priority="2189" stopIfTrue="1">
      <formula>$R31="So"</formula>
    </cfRule>
  </conditionalFormatting>
  <conditionalFormatting sqref="U31">
    <cfRule type="expression" dxfId="3424" priority="2184" stopIfTrue="1">
      <formula>$R31="Sa"</formula>
    </cfRule>
    <cfRule type="expression" dxfId="3423" priority="2185" stopIfTrue="1">
      <formula>$R31="So"</formula>
    </cfRule>
  </conditionalFormatting>
  <conditionalFormatting sqref="S32">
    <cfRule type="expression" dxfId="3422" priority="2177" stopIfTrue="1">
      <formula>$R32="Sa"</formula>
    </cfRule>
    <cfRule type="expression" dxfId="3421" priority="2178" stopIfTrue="1">
      <formula>$R32="So"</formula>
    </cfRule>
  </conditionalFormatting>
  <conditionalFormatting sqref="T32">
    <cfRule type="expression" dxfId="3420" priority="2175" stopIfTrue="1">
      <formula>$R32="Sa"</formula>
    </cfRule>
    <cfRule type="expression" dxfId="3419" priority="2176" stopIfTrue="1">
      <formula>$R32="So"</formula>
    </cfRule>
  </conditionalFormatting>
  <conditionalFormatting sqref="U32">
    <cfRule type="expression" dxfId="3418" priority="2173" stopIfTrue="1">
      <formula>$R32="Sa"</formula>
    </cfRule>
    <cfRule type="expression" dxfId="3417" priority="2174" stopIfTrue="1">
      <formula>$R32="So"</formula>
    </cfRule>
  </conditionalFormatting>
  <conditionalFormatting sqref="U33">
    <cfRule type="expression" dxfId="3416" priority="2162" stopIfTrue="1">
      <formula>$R33="Sa"</formula>
    </cfRule>
    <cfRule type="expression" dxfId="3415" priority="2163" stopIfTrue="1">
      <formula>$R33="So"</formula>
    </cfRule>
  </conditionalFormatting>
  <conditionalFormatting sqref="S33">
    <cfRule type="expression" dxfId="3414" priority="2166" stopIfTrue="1">
      <formula>$R33="Sa"</formula>
    </cfRule>
    <cfRule type="expression" dxfId="3413" priority="2167" stopIfTrue="1">
      <formula>$R33="So"</formula>
    </cfRule>
  </conditionalFormatting>
  <conditionalFormatting sqref="T33">
    <cfRule type="expression" dxfId="3412" priority="2164" stopIfTrue="1">
      <formula>$R33="Sa"</formula>
    </cfRule>
    <cfRule type="expression" dxfId="3411" priority="2165" stopIfTrue="1">
      <formula>$R33="So"</formula>
    </cfRule>
  </conditionalFormatting>
  <conditionalFormatting sqref="S34">
    <cfRule type="expression" dxfId="3410" priority="2155" stopIfTrue="1">
      <formula>$R34="Sa"</formula>
    </cfRule>
    <cfRule type="expression" dxfId="3409" priority="2156" stopIfTrue="1">
      <formula>$R34="So"</formula>
    </cfRule>
  </conditionalFormatting>
  <conditionalFormatting sqref="T34">
    <cfRule type="expression" dxfId="3408" priority="2153" stopIfTrue="1">
      <formula>$R34="Sa"</formula>
    </cfRule>
    <cfRule type="expression" dxfId="3407" priority="2154" stopIfTrue="1">
      <formula>$R34="So"</formula>
    </cfRule>
  </conditionalFormatting>
  <conditionalFormatting sqref="U34">
    <cfRule type="expression" dxfId="3406" priority="2151" stopIfTrue="1">
      <formula>$R34="Sa"</formula>
    </cfRule>
    <cfRule type="expression" dxfId="3405" priority="2152" stopIfTrue="1">
      <formula>$R34="So"</formula>
    </cfRule>
  </conditionalFormatting>
  <conditionalFormatting sqref="V5">
    <cfRule type="expression" dxfId="3404" priority="2144" stopIfTrue="1">
      <formula>$R5="Sa"</formula>
    </cfRule>
    <cfRule type="expression" dxfId="3403" priority="2145" stopIfTrue="1">
      <formula>$R5="So"</formula>
    </cfRule>
  </conditionalFormatting>
  <conditionalFormatting sqref="V6">
    <cfRule type="expression" dxfId="3402" priority="2141" stopIfTrue="1">
      <formula>$R6="Sa"</formula>
    </cfRule>
    <cfRule type="expression" dxfId="3401" priority="2142" stopIfTrue="1">
      <formula>$R6="So"</formula>
    </cfRule>
  </conditionalFormatting>
  <conditionalFormatting sqref="V7">
    <cfRule type="expression" dxfId="3400" priority="2138" stopIfTrue="1">
      <formula>$R7="Sa"</formula>
    </cfRule>
    <cfRule type="expression" dxfId="3399" priority="2139" stopIfTrue="1">
      <formula>$R7="So"</formula>
    </cfRule>
  </conditionalFormatting>
  <conditionalFormatting sqref="V8">
    <cfRule type="expression" dxfId="3398" priority="2135" stopIfTrue="1">
      <formula>$R8="Sa"</formula>
    </cfRule>
    <cfRule type="expression" dxfId="3397" priority="2136" stopIfTrue="1">
      <formula>$R8="So"</formula>
    </cfRule>
  </conditionalFormatting>
  <conditionalFormatting sqref="V9">
    <cfRule type="expression" dxfId="3396" priority="2132" stopIfTrue="1">
      <formula>$R9="Sa"</formula>
    </cfRule>
    <cfRule type="expression" dxfId="3395" priority="2133" stopIfTrue="1">
      <formula>$R9="So"</formula>
    </cfRule>
  </conditionalFormatting>
  <conditionalFormatting sqref="V10">
    <cfRule type="expression" dxfId="3394" priority="2129" stopIfTrue="1">
      <formula>$R10="Sa"</formula>
    </cfRule>
    <cfRule type="expression" dxfId="3393" priority="2130" stopIfTrue="1">
      <formula>$R10="So"</formula>
    </cfRule>
  </conditionalFormatting>
  <conditionalFormatting sqref="V11">
    <cfRule type="expression" dxfId="3392" priority="2126" stopIfTrue="1">
      <formula>$R11="Sa"</formula>
    </cfRule>
    <cfRule type="expression" dxfId="3391" priority="2127" stopIfTrue="1">
      <formula>$R11="So"</formula>
    </cfRule>
  </conditionalFormatting>
  <conditionalFormatting sqref="V12">
    <cfRule type="expression" dxfId="3390" priority="2123" stopIfTrue="1">
      <formula>$R12="Sa"</formula>
    </cfRule>
    <cfRule type="expression" dxfId="3389" priority="2124" stopIfTrue="1">
      <formula>$R12="So"</formula>
    </cfRule>
  </conditionalFormatting>
  <conditionalFormatting sqref="V13">
    <cfRule type="expression" dxfId="3388" priority="2120" stopIfTrue="1">
      <formula>$R13="Sa"</formula>
    </cfRule>
    <cfRule type="expression" dxfId="3387" priority="2121" stopIfTrue="1">
      <formula>$R13="So"</formula>
    </cfRule>
  </conditionalFormatting>
  <conditionalFormatting sqref="V14">
    <cfRule type="expression" dxfId="3386" priority="2117" stopIfTrue="1">
      <formula>$R14="Sa"</formula>
    </cfRule>
    <cfRule type="expression" dxfId="3385" priority="2118" stopIfTrue="1">
      <formula>$R14="So"</formula>
    </cfRule>
  </conditionalFormatting>
  <conditionalFormatting sqref="V15">
    <cfRule type="expression" dxfId="3384" priority="2114" stopIfTrue="1">
      <formula>$R15="Sa"</formula>
    </cfRule>
    <cfRule type="expression" dxfId="3383" priority="2115" stopIfTrue="1">
      <formula>$R15="So"</formula>
    </cfRule>
  </conditionalFormatting>
  <conditionalFormatting sqref="V16">
    <cfRule type="expression" dxfId="3382" priority="2111" stopIfTrue="1">
      <formula>$R16="Sa"</formula>
    </cfRule>
    <cfRule type="expression" dxfId="3381" priority="2112" stopIfTrue="1">
      <formula>$R16="So"</formula>
    </cfRule>
  </conditionalFormatting>
  <conditionalFormatting sqref="V17">
    <cfRule type="expression" dxfId="3380" priority="2108" stopIfTrue="1">
      <formula>$R17="Sa"</formula>
    </cfRule>
    <cfRule type="expression" dxfId="3379" priority="2109" stopIfTrue="1">
      <formula>$R17="So"</formula>
    </cfRule>
  </conditionalFormatting>
  <conditionalFormatting sqref="V18">
    <cfRule type="expression" dxfId="3378" priority="2105" stopIfTrue="1">
      <formula>$R18="Sa"</formula>
    </cfRule>
    <cfRule type="expression" dxfId="3377" priority="2106" stopIfTrue="1">
      <formula>$R18="So"</formula>
    </cfRule>
  </conditionalFormatting>
  <conditionalFormatting sqref="V19">
    <cfRule type="expression" dxfId="3376" priority="2102" stopIfTrue="1">
      <formula>$R19="Sa"</formula>
    </cfRule>
    <cfRule type="expression" dxfId="3375" priority="2103" stopIfTrue="1">
      <formula>$R19="So"</formula>
    </cfRule>
  </conditionalFormatting>
  <conditionalFormatting sqref="V20">
    <cfRule type="expression" dxfId="3374" priority="2099" stopIfTrue="1">
      <formula>$R20="Sa"</formula>
    </cfRule>
    <cfRule type="expression" dxfId="3373" priority="2100" stopIfTrue="1">
      <formula>$R20="So"</formula>
    </cfRule>
  </conditionalFormatting>
  <conditionalFormatting sqref="V21">
    <cfRule type="expression" dxfId="3372" priority="2096" stopIfTrue="1">
      <formula>$R21="Sa"</formula>
    </cfRule>
    <cfRule type="expression" dxfId="3371" priority="2097" stopIfTrue="1">
      <formula>$R21="So"</formula>
    </cfRule>
  </conditionalFormatting>
  <conditionalFormatting sqref="V22">
    <cfRule type="expression" dxfId="3370" priority="2093" stopIfTrue="1">
      <formula>$R22="Sa"</formula>
    </cfRule>
    <cfRule type="expression" dxfId="3369" priority="2094" stopIfTrue="1">
      <formula>$R22="So"</formula>
    </cfRule>
  </conditionalFormatting>
  <conditionalFormatting sqref="V23">
    <cfRule type="expression" dxfId="3368" priority="2090" stopIfTrue="1">
      <formula>$R23="Sa"</formula>
    </cfRule>
    <cfRule type="expression" dxfId="3367" priority="2091" stopIfTrue="1">
      <formula>$R23="So"</formula>
    </cfRule>
  </conditionalFormatting>
  <conditionalFormatting sqref="V24">
    <cfRule type="expression" dxfId="3366" priority="2087" stopIfTrue="1">
      <formula>$R24="Sa"</formula>
    </cfRule>
    <cfRule type="expression" dxfId="3365" priority="2088" stopIfTrue="1">
      <formula>$R24="So"</formula>
    </cfRule>
  </conditionalFormatting>
  <conditionalFormatting sqref="V25">
    <cfRule type="expression" dxfId="3364" priority="2084" stopIfTrue="1">
      <formula>$R25="Sa"</formula>
    </cfRule>
    <cfRule type="expression" dxfId="3363" priority="2085" stopIfTrue="1">
      <formula>$R25="So"</formula>
    </cfRule>
  </conditionalFormatting>
  <conditionalFormatting sqref="V26">
    <cfRule type="expression" dxfId="3362" priority="2081" stopIfTrue="1">
      <formula>$R26="Sa"</formula>
    </cfRule>
    <cfRule type="expression" dxfId="3361" priority="2082" stopIfTrue="1">
      <formula>$R26="So"</formula>
    </cfRule>
  </conditionalFormatting>
  <conditionalFormatting sqref="V27">
    <cfRule type="expression" dxfId="3360" priority="2078" stopIfTrue="1">
      <formula>$R27="Sa"</formula>
    </cfRule>
    <cfRule type="expression" dxfId="3359" priority="2079" stopIfTrue="1">
      <formula>$R27="So"</formula>
    </cfRule>
  </conditionalFormatting>
  <conditionalFormatting sqref="V28">
    <cfRule type="expression" dxfId="3358" priority="2075" stopIfTrue="1">
      <formula>$R28="Sa"</formula>
    </cfRule>
    <cfRule type="expression" dxfId="3357" priority="2076" stopIfTrue="1">
      <formula>$R28="So"</formula>
    </cfRule>
  </conditionalFormatting>
  <conditionalFormatting sqref="V29">
    <cfRule type="expression" dxfId="3356" priority="2072" stopIfTrue="1">
      <formula>$R29="Sa"</formula>
    </cfRule>
    <cfRule type="expression" dxfId="3355" priority="2073" stopIfTrue="1">
      <formula>$R29="So"</formula>
    </cfRule>
  </conditionalFormatting>
  <conditionalFormatting sqref="V30">
    <cfRule type="expression" dxfId="3354" priority="2069" stopIfTrue="1">
      <formula>$R30="Sa"</formula>
    </cfRule>
    <cfRule type="expression" dxfId="3353" priority="2070" stopIfTrue="1">
      <formula>$R30="So"</formula>
    </cfRule>
  </conditionalFormatting>
  <conditionalFormatting sqref="V31">
    <cfRule type="expression" dxfId="3352" priority="2066" stopIfTrue="1">
      <formula>$R31="Sa"</formula>
    </cfRule>
    <cfRule type="expression" dxfId="3351" priority="2067" stopIfTrue="1">
      <formula>$R31="So"</formula>
    </cfRule>
  </conditionalFormatting>
  <conditionalFormatting sqref="V32">
    <cfRule type="expression" dxfId="3350" priority="2063" stopIfTrue="1">
      <formula>$R32="Sa"</formula>
    </cfRule>
    <cfRule type="expression" dxfId="3349" priority="2064" stopIfTrue="1">
      <formula>$R32="So"</formula>
    </cfRule>
  </conditionalFormatting>
  <conditionalFormatting sqref="V33">
    <cfRule type="expression" dxfId="3348" priority="2060" stopIfTrue="1">
      <formula>$R33="Sa"</formula>
    </cfRule>
    <cfRule type="expression" dxfId="3347" priority="2061" stopIfTrue="1">
      <formula>$R33="So"</formula>
    </cfRule>
  </conditionalFormatting>
  <conditionalFormatting sqref="V34">
    <cfRule type="expression" dxfId="3346" priority="2057" stopIfTrue="1">
      <formula>$R34="Sa"</formula>
    </cfRule>
    <cfRule type="expression" dxfId="3345" priority="2058" stopIfTrue="1">
      <formula>$R34="So"</formula>
    </cfRule>
  </conditionalFormatting>
  <conditionalFormatting sqref="AA5">
    <cfRule type="expression" dxfId="3344" priority="2053" stopIfTrue="1">
      <formula>$Z5="Sa"</formula>
    </cfRule>
    <cfRule type="expression" dxfId="3343" priority="2054" stopIfTrue="1">
      <formula>$Z5="So"</formula>
    </cfRule>
  </conditionalFormatting>
  <conditionalFormatting sqref="AB5">
    <cfRule type="expression" dxfId="3342" priority="2051" stopIfTrue="1">
      <formula>$Z5="Sa"</formula>
    </cfRule>
    <cfRule type="expression" dxfId="3341" priority="2052" stopIfTrue="1">
      <formula>$Z5="So"</formula>
    </cfRule>
  </conditionalFormatting>
  <conditionalFormatting sqref="AC5">
    <cfRule type="expression" dxfId="3340" priority="2049" stopIfTrue="1">
      <formula>$Z5="Sa"</formula>
    </cfRule>
    <cfRule type="expression" dxfId="3339" priority="2050" stopIfTrue="1">
      <formula>$Z5="So"</formula>
    </cfRule>
  </conditionalFormatting>
  <conditionalFormatting sqref="AA6">
    <cfRule type="expression" dxfId="3338" priority="2042" stopIfTrue="1">
      <formula>$Z6="Sa"</formula>
    </cfRule>
    <cfRule type="expression" dxfId="3337" priority="2043" stopIfTrue="1">
      <formula>$Z6="So"</formula>
    </cfRule>
  </conditionalFormatting>
  <conditionalFormatting sqref="AB6">
    <cfRule type="expression" dxfId="3336" priority="2040" stopIfTrue="1">
      <formula>$Z6="Sa"</formula>
    </cfRule>
    <cfRule type="expression" dxfId="3335" priority="2041" stopIfTrue="1">
      <formula>$Z6="So"</formula>
    </cfRule>
  </conditionalFormatting>
  <conditionalFormatting sqref="AC6">
    <cfRule type="expression" dxfId="3334" priority="2038" stopIfTrue="1">
      <formula>$Z6="Sa"</formula>
    </cfRule>
    <cfRule type="expression" dxfId="3333" priority="2039" stopIfTrue="1">
      <formula>$Z6="So"</formula>
    </cfRule>
  </conditionalFormatting>
  <conditionalFormatting sqref="AA7">
    <cfRule type="expression" dxfId="3332" priority="2031" stopIfTrue="1">
      <formula>$Z7="Sa"</formula>
    </cfRule>
    <cfRule type="expression" dxfId="3331" priority="2032" stopIfTrue="1">
      <formula>$Z7="So"</formula>
    </cfRule>
  </conditionalFormatting>
  <conditionalFormatting sqref="AB7">
    <cfRule type="expression" dxfId="3330" priority="2029" stopIfTrue="1">
      <formula>$Z7="Sa"</formula>
    </cfRule>
    <cfRule type="expression" dxfId="3329" priority="2030" stopIfTrue="1">
      <formula>$Z7="So"</formula>
    </cfRule>
  </conditionalFormatting>
  <conditionalFormatting sqref="AC7">
    <cfRule type="expression" dxfId="3328" priority="2027" stopIfTrue="1">
      <formula>$Z7="Sa"</formula>
    </cfRule>
    <cfRule type="expression" dxfId="3327" priority="2028" stopIfTrue="1">
      <formula>$Z7="So"</formula>
    </cfRule>
  </conditionalFormatting>
  <conditionalFormatting sqref="AD32">
    <cfRule type="expression" dxfId="3326" priority="1653" stopIfTrue="1">
      <formula>$Z32="Sa"</formula>
    </cfRule>
    <cfRule type="expression" dxfId="3325" priority="1654" stopIfTrue="1">
      <formula>$Z32="So"</formula>
    </cfRule>
  </conditionalFormatting>
  <conditionalFormatting sqref="AA8">
    <cfRule type="expression" dxfId="3324" priority="2020" stopIfTrue="1">
      <formula>$Z8="Sa"</formula>
    </cfRule>
    <cfRule type="expression" dxfId="3323" priority="2021" stopIfTrue="1">
      <formula>$Z8="So"</formula>
    </cfRule>
  </conditionalFormatting>
  <conditionalFormatting sqref="AB8">
    <cfRule type="expression" dxfId="3322" priority="2018" stopIfTrue="1">
      <formula>$Z8="Sa"</formula>
    </cfRule>
    <cfRule type="expression" dxfId="3321" priority="2019" stopIfTrue="1">
      <formula>$Z8="So"</formula>
    </cfRule>
  </conditionalFormatting>
  <conditionalFormatting sqref="AC8">
    <cfRule type="expression" dxfId="3320" priority="2016" stopIfTrue="1">
      <formula>$Z8="Sa"</formula>
    </cfRule>
    <cfRule type="expression" dxfId="3319" priority="2017" stopIfTrue="1">
      <formula>$Z8="So"</formula>
    </cfRule>
  </conditionalFormatting>
  <conditionalFormatting sqref="AA9">
    <cfRule type="expression" dxfId="3318" priority="2009" stopIfTrue="1">
      <formula>$Z9="Sa"</formula>
    </cfRule>
    <cfRule type="expression" dxfId="3317" priority="2010" stopIfTrue="1">
      <formula>$Z9="So"</formula>
    </cfRule>
  </conditionalFormatting>
  <conditionalFormatting sqref="AB9">
    <cfRule type="expression" dxfId="3316" priority="2007" stopIfTrue="1">
      <formula>$Z9="Sa"</formula>
    </cfRule>
    <cfRule type="expression" dxfId="3315" priority="2008" stopIfTrue="1">
      <formula>$Z9="So"</formula>
    </cfRule>
  </conditionalFormatting>
  <conditionalFormatting sqref="AC9">
    <cfRule type="expression" dxfId="3314" priority="2005" stopIfTrue="1">
      <formula>$Z9="Sa"</formula>
    </cfRule>
    <cfRule type="expression" dxfId="3313" priority="2006" stopIfTrue="1">
      <formula>$Z9="So"</formula>
    </cfRule>
  </conditionalFormatting>
  <conditionalFormatting sqref="AA10">
    <cfRule type="expression" dxfId="3312" priority="1998" stopIfTrue="1">
      <formula>$Z10="Sa"</formula>
    </cfRule>
    <cfRule type="expression" dxfId="3311" priority="1999" stopIfTrue="1">
      <formula>$Z10="So"</formula>
    </cfRule>
  </conditionalFormatting>
  <conditionalFormatting sqref="AB10">
    <cfRule type="expression" dxfId="3310" priority="1996" stopIfTrue="1">
      <formula>$Z10="Sa"</formula>
    </cfRule>
    <cfRule type="expression" dxfId="3309" priority="1997" stopIfTrue="1">
      <formula>$Z10="So"</formula>
    </cfRule>
  </conditionalFormatting>
  <conditionalFormatting sqref="AC10">
    <cfRule type="expression" dxfId="3308" priority="1994" stopIfTrue="1">
      <formula>$Z10="Sa"</formula>
    </cfRule>
    <cfRule type="expression" dxfId="3307" priority="1995" stopIfTrue="1">
      <formula>$Z10="So"</formula>
    </cfRule>
  </conditionalFormatting>
  <conditionalFormatting sqref="AA11">
    <cfRule type="expression" dxfId="3306" priority="1987" stopIfTrue="1">
      <formula>$Z11="Sa"</formula>
    </cfRule>
    <cfRule type="expression" dxfId="3305" priority="1988" stopIfTrue="1">
      <formula>$Z11="So"</formula>
    </cfRule>
  </conditionalFormatting>
  <conditionalFormatting sqref="AB11">
    <cfRule type="expression" dxfId="3304" priority="1985" stopIfTrue="1">
      <formula>$Z11="Sa"</formula>
    </cfRule>
    <cfRule type="expression" dxfId="3303" priority="1986" stopIfTrue="1">
      <formula>$Z11="So"</formula>
    </cfRule>
  </conditionalFormatting>
  <conditionalFormatting sqref="AC11">
    <cfRule type="expression" dxfId="3302" priority="1983" stopIfTrue="1">
      <formula>$Z11="Sa"</formula>
    </cfRule>
    <cfRule type="expression" dxfId="3301" priority="1984" stopIfTrue="1">
      <formula>$Z11="So"</formula>
    </cfRule>
  </conditionalFormatting>
  <conditionalFormatting sqref="AA12">
    <cfRule type="expression" dxfId="3300" priority="1976" stopIfTrue="1">
      <formula>$Z12="Sa"</formula>
    </cfRule>
    <cfRule type="expression" dxfId="3299" priority="1977" stopIfTrue="1">
      <formula>$Z12="So"</formula>
    </cfRule>
  </conditionalFormatting>
  <conditionalFormatting sqref="AB12">
    <cfRule type="expression" dxfId="3298" priority="1974" stopIfTrue="1">
      <formula>$Z12="Sa"</formula>
    </cfRule>
    <cfRule type="expression" dxfId="3297" priority="1975" stopIfTrue="1">
      <formula>$Z12="So"</formula>
    </cfRule>
  </conditionalFormatting>
  <conditionalFormatting sqref="AC12">
    <cfRule type="expression" dxfId="3296" priority="1972" stopIfTrue="1">
      <formula>$Z12="Sa"</formula>
    </cfRule>
    <cfRule type="expression" dxfId="3295" priority="1973" stopIfTrue="1">
      <formula>$Z12="So"</formula>
    </cfRule>
  </conditionalFormatting>
  <conditionalFormatting sqref="AA13">
    <cfRule type="expression" dxfId="3294" priority="1965" stopIfTrue="1">
      <formula>$Z13="Sa"</formula>
    </cfRule>
    <cfRule type="expression" dxfId="3293" priority="1966" stopIfTrue="1">
      <formula>$Z13="So"</formula>
    </cfRule>
  </conditionalFormatting>
  <conditionalFormatting sqref="AB13">
    <cfRule type="expression" dxfId="3292" priority="1963" stopIfTrue="1">
      <formula>$Z13="Sa"</formula>
    </cfRule>
    <cfRule type="expression" dxfId="3291" priority="1964" stopIfTrue="1">
      <formula>$Z13="So"</formula>
    </cfRule>
  </conditionalFormatting>
  <conditionalFormatting sqref="AC13">
    <cfRule type="expression" dxfId="3290" priority="1961" stopIfTrue="1">
      <formula>$Z13="Sa"</formula>
    </cfRule>
    <cfRule type="expression" dxfId="3289" priority="1962" stopIfTrue="1">
      <formula>$Z13="So"</formula>
    </cfRule>
  </conditionalFormatting>
  <conditionalFormatting sqref="AA14">
    <cfRule type="expression" dxfId="3288" priority="1954" stopIfTrue="1">
      <formula>$Z14="Sa"</formula>
    </cfRule>
    <cfRule type="expression" dxfId="3287" priority="1955" stopIfTrue="1">
      <formula>$Z14="So"</formula>
    </cfRule>
  </conditionalFormatting>
  <conditionalFormatting sqref="AB14">
    <cfRule type="expression" dxfId="3286" priority="1952" stopIfTrue="1">
      <formula>$Z14="Sa"</formula>
    </cfRule>
    <cfRule type="expression" dxfId="3285" priority="1953" stopIfTrue="1">
      <formula>$Z14="So"</formula>
    </cfRule>
  </conditionalFormatting>
  <conditionalFormatting sqref="AC14">
    <cfRule type="expression" dxfId="3284" priority="1950" stopIfTrue="1">
      <formula>$Z14="Sa"</formula>
    </cfRule>
    <cfRule type="expression" dxfId="3283" priority="1951" stopIfTrue="1">
      <formula>$Z14="So"</formula>
    </cfRule>
  </conditionalFormatting>
  <conditionalFormatting sqref="AA15">
    <cfRule type="expression" dxfId="3282" priority="1943" stopIfTrue="1">
      <formula>$Z15="Sa"</formula>
    </cfRule>
    <cfRule type="expression" dxfId="3281" priority="1944" stopIfTrue="1">
      <formula>$Z15="So"</formula>
    </cfRule>
  </conditionalFormatting>
  <conditionalFormatting sqref="AB15">
    <cfRule type="expression" dxfId="3280" priority="1941" stopIfTrue="1">
      <formula>$Z15="Sa"</formula>
    </cfRule>
    <cfRule type="expression" dxfId="3279" priority="1942" stopIfTrue="1">
      <formula>$Z15="So"</formula>
    </cfRule>
  </conditionalFormatting>
  <conditionalFormatting sqref="AC15">
    <cfRule type="expression" dxfId="3278" priority="1939" stopIfTrue="1">
      <formula>$Z15="Sa"</formula>
    </cfRule>
    <cfRule type="expression" dxfId="3277" priority="1940" stopIfTrue="1">
      <formula>$Z15="So"</formula>
    </cfRule>
  </conditionalFormatting>
  <conditionalFormatting sqref="AA16">
    <cfRule type="expression" dxfId="3276" priority="1932" stopIfTrue="1">
      <formula>$Z16="Sa"</formula>
    </cfRule>
    <cfRule type="expression" dxfId="3275" priority="1933" stopIfTrue="1">
      <formula>$Z16="So"</formula>
    </cfRule>
  </conditionalFormatting>
  <conditionalFormatting sqref="AB16">
    <cfRule type="expression" dxfId="3274" priority="1930" stopIfTrue="1">
      <formula>$Z16="Sa"</formula>
    </cfRule>
    <cfRule type="expression" dxfId="3273" priority="1931" stopIfTrue="1">
      <formula>$Z16="So"</formula>
    </cfRule>
  </conditionalFormatting>
  <conditionalFormatting sqref="AC16">
    <cfRule type="expression" dxfId="3272" priority="1928" stopIfTrue="1">
      <formula>$Z16="Sa"</formula>
    </cfRule>
    <cfRule type="expression" dxfId="3271" priority="1929" stopIfTrue="1">
      <formula>$Z16="So"</formula>
    </cfRule>
  </conditionalFormatting>
  <conditionalFormatting sqref="AA17">
    <cfRule type="expression" dxfId="3270" priority="1921" stopIfTrue="1">
      <formula>$Z17="Sa"</formula>
    </cfRule>
    <cfRule type="expression" dxfId="3269" priority="1922" stopIfTrue="1">
      <formula>$Z17="So"</formula>
    </cfRule>
  </conditionalFormatting>
  <conditionalFormatting sqref="AB17">
    <cfRule type="expression" dxfId="3268" priority="1919" stopIfTrue="1">
      <formula>$Z17="Sa"</formula>
    </cfRule>
    <cfRule type="expression" dxfId="3267" priority="1920" stopIfTrue="1">
      <formula>$Z17="So"</formula>
    </cfRule>
  </conditionalFormatting>
  <conditionalFormatting sqref="AC17">
    <cfRule type="expression" dxfId="3266" priority="1917" stopIfTrue="1">
      <formula>$Z17="Sa"</formula>
    </cfRule>
    <cfRule type="expression" dxfId="3265" priority="1918" stopIfTrue="1">
      <formula>$Z17="So"</formula>
    </cfRule>
  </conditionalFormatting>
  <conditionalFormatting sqref="AA18">
    <cfRule type="expression" dxfId="3264" priority="1910" stopIfTrue="1">
      <formula>$Z18="Sa"</formula>
    </cfRule>
    <cfRule type="expression" dxfId="3263" priority="1911" stopIfTrue="1">
      <formula>$Z18="So"</formula>
    </cfRule>
  </conditionalFormatting>
  <conditionalFormatting sqref="AB18">
    <cfRule type="expression" dxfId="3262" priority="1908" stopIfTrue="1">
      <formula>$Z18="Sa"</formula>
    </cfRule>
    <cfRule type="expression" dxfId="3261" priority="1909" stopIfTrue="1">
      <formula>$Z18="So"</formula>
    </cfRule>
  </conditionalFormatting>
  <conditionalFormatting sqref="AC18">
    <cfRule type="expression" dxfId="3260" priority="1906" stopIfTrue="1">
      <formula>$Z18="Sa"</formula>
    </cfRule>
    <cfRule type="expression" dxfId="3259" priority="1907" stopIfTrue="1">
      <formula>$Z18="So"</formula>
    </cfRule>
  </conditionalFormatting>
  <conditionalFormatting sqref="AA19">
    <cfRule type="expression" dxfId="3258" priority="1899" stopIfTrue="1">
      <formula>$Z19="Sa"</formula>
    </cfRule>
    <cfRule type="expression" dxfId="3257" priority="1900" stopIfTrue="1">
      <formula>$Z19="So"</formula>
    </cfRule>
  </conditionalFormatting>
  <conditionalFormatting sqref="AB19">
    <cfRule type="expression" dxfId="3256" priority="1897" stopIfTrue="1">
      <formula>$Z19="Sa"</formula>
    </cfRule>
    <cfRule type="expression" dxfId="3255" priority="1898" stopIfTrue="1">
      <formula>$Z19="So"</formula>
    </cfRule>
  </conditionalFormatting>
  <conditionalFormatting sqref="AC19">
    <cfRule type="expression" dxfId="3254" priority="1895" stopIfTrue="1">
      <formula>$Z19="Sa"</formula>
    </cfRule>
    <cfRule type="expression" dxfId="3253" priority="1896" stopIfTrue="1">
      <formula>$Z19="So"</formula>
    </cfRule>
  </conditionalFormatting>
  <conditionalFormatting sqref="AA20">
    <cfRule type="expression" dxfId="3252" priority="1888" stopIfTrue="1">
      <formula>$Z20="Sa"</formula>
    </cfRule>
    <cfRule type="expression" dxfId="3251" priority="1889" stopIfTrue="1">
      <formula>$Z20="So"</formula>
    </cfRule>
  </conditionalFormatting>
  <conditionalFormatting sqref="AB20">
    <cfRule type="expression" dxfId="3250" priority="1886" stopIfTrue="1">
      <formula>$Z20="Sa"</formula>
    </cfRule>
    <cfRule type="expression" dxfId="3249" priority="1887" stopIfTrue="1">
      <formula>$Z20="So"</formula>
    </cfRule>
  </conditionalFormatting>
  <conditionalFormatting sqref="AC20">
    <cfRule type="expression" dxfId="3248" priority="1884" stopIfTrue="1">
      <formula>$Z20="Sa"</formula>
    </cfRule>
    <cfRule type="expression" dxfId="3247" priority="1885" stopIfTrue="1">
      <formula>$Z20="So"</formula>
    </cfRule>
  </conditionalFormatting>
  <conditionalFormatting sqref="AA21">
    <cfRule type="expression" dxfId="3246" priority="1877" stopIfTrue="1">
      <formula>$Z21="Sa"</formula>
    </cfRule>
    <cfRule type="expression" dxfId="3245" priority="1878" stopIfTrue="1">
      <formula>$Z21="So"</formula>
    </cfRule>
  </conditionalFormatting>
  <conditionalFormatting sqref="AB21">
    <cfRule type="expression" dxfId="3244" priority="1875" stopIfTrue="1">
      <formula>$Z21="Sa"</formula>
    </cfRule>
    <cfRule type="expression" dxfId="3243" priority="1876" stopIfTrue="1">
      <formula>$Z21="So"</formula>
    </cfRule>
  </conditionalFormatting>
  <conditionalFormatting sqref="AC21">
    <cfRule type="expression" dxfId="3242" priority="1873" stopIfTrue="1">
      <formula>$Z21="Sa"</formula>
    </cfRule>
    <cfRule type="expression" dxfId="3241" priority="1874" stopIfTrue="1">
      <formula>$Z21="So"</formula>
    </cfRule>
  </conditionalFormatting>
  <conditionalFormatting sqref="AA22">
    <cfRule type="expression" dxfId="3240" priority="1866" stopIfTrue="1">
      <formula>$Z22="Sa"</formula>
    </cfRule>
    <cfRule type="expression" dxfId="3239" priority="1867" stopIfTrue="1">
      <formula>$Z22="So"</formula>
    </cfRule>
  </conditionalFormatting>
  <conditionalFormatting sqref="AB22">
    <cfRule type="expression" dxfId="3238" priority="1864" stopIfTrue="1">
      <formula>$Z22="Sa"</formula>
    </cfRule>
    <cfRule type="expression" dxfId="3237" priority="1865" stopIfTrue="1">
      <formula>$Z22="So"</formula>
    </cfRule>
  </conditionalFormatting>
  <conditionalFormatting sqref="AC22">
    <cfRule type="expression" dxfId="3236" priority="1862" stopIfTrue="1">
      <formula>$Z22="Sa"</formula>
    </cfRule>
    <cfRule type="expression" dxfId="3235" priority="1863" stopIfTrue="1">
      <formula>$Z22="So"</formula>
    </cfRule>
  </conditionalFormatting>
  <conditionalFormatting sqref="AA23">
    <cfRule type="expression" dxfId="3234" priority="1855" stopIfTrue="1">
      <formula>$Z23="Sa"</formula>
    </cfRule>
    <cfRule type="expression" dxfId="3233" priority="1856" stopIfTrue="1">
      <formula>$Z23="So"</formula>
    </cfRule>
  </conditionalFormatting>
  <conditionalFormatting sqref="AB23">
    <cfRule type="expression" dxfId="3232" priority="1853" stopIfTrue="1">
      <formula>$Z23="Sa"</formula>
    </cfRule>
    <cfRule type="expression" dxfId="3231" priority="1854" stopIfTrue="1">
      <formula>$Z23="So"</formula>
    </cfRule>
  </conditionalFormatting>
  <conditionalFormatting sqref="AC23">
    <cfRule type="expression" dxfId="3230" priority="1851" stopIfTrue="1">
      <formula>$Z23="Sa"</formula>
    </cfRule>
    <cfRule type="expression" dxfId="3229" priority="1852" stopIfTrue="1">
      <formula>$Z23="So"</formula>
    </cfRule>
  </conditionalFormatting>
  <conditionalFormatting sqref="AA24">
    <cfRule type="expression" dxfId="3228" priority="1844" stopIfTrue="1">
      <formula>$Z24="Sa"</formula>
    </cfRule>
    <cfRule type="expression" dxfId="3227" priority="1845" stopIfTrue="1">
      <formula>$Z24="So"</formula>
    </cfRule>
  </conditionalFormatting>
  <conditionalFormatting sqref="AB24">
    <cfRule type="expression" dxfId="3226" priority="1842" stopIfTrue="1">
      <formula>$Z24="Sa"</formula>
    </cfRule>
    <cfRule type="expression" dxfId="3225" priority="1843" stopIfTrue="1">
      <formula>$Z24="So"</formula>
    </cfRule>
  </conditionalFormatting>
  <conditionalFormatting sqref="AC24">
    <cfRule type="expression" dxfId="3224" priority="1840" stopIfTrue="1">
      <formula>$Z24="Sa"</formula>
    </cfRule>
    <cfRule type="expression" dxfId="3223" priority="1841" stopIfTrue="1">
      <formula>$Z24="So"</formula>
    </cfRule>
  </conditionalFormatting>
  <conditionalFormatting sqref="AA25">
    <cfRule type="expression" dxfId="3222" priority="1833" stopIfTrue="1">
      <formula>$Z25="Sa"</formula>
    </cfRule>
    <cfRule type="expression" dxfId="3221" priority="1834" stopIfTrue="1">
      <formula>$Z25="So"</formula>
    </cfRule>
  </conditionalFormatting>
  <conditionalFormatting sqref="AB25">
    <cfRule type="expression" dxfId="3220" priority="1831" stopIfTrue="1">
      <formula>$Z25="Sa"</formula>
    </cfRule>
    <cfRule type="expression" dxfId="3219" priority="1832" stopIfTrue="1">
      <formula>$Z25="So"</formula>
    </cfRule>
  </conditionalFormatting>
  <conditionalFormatting sqref="AC25">
    <cfRule type="expression" dxfId="3218" priority="1829" stopIfTrue="1">
      <formula>$Z25="Sa"</formula>
    </cfRule>
    <cfRule type="expression" dxfId="3217" priority="1830" stopIfTrue="1">
      <formula>$Z25="So"</formula>
    </cfRule>
  </conditionalFormatting>
  <conditionalFormatting sqref="AA26">
    <cfRule type="expression" dxfId="3216" priority="1822" stopIfTrue="1">
      <formula>$Z26="Sa"</formula>
    </cfRule>
    <cfRule type="expression" dxfId="3215" priority="1823" stopIfTrue="1">
      <formula>$Z26="So"</formula>
    </cfRule>
  </conditionalFormatting>
  <conditionalFormatting sqref="AB26">
    <cfRule type="expression" dxfId="3214" priority="1820" stopIfTrue="1">
      <formula>$Z26="Sa"</formula>
    </cfRule>
    <cfRule type="expression" dxfId="3213" priority="1821" stopIfTrue="1">
      <formula>$Z26="So"</formula>
    </cfRule>
  </conditionalFormatting>
  <conditionalFormatting sqref="AC26">
    <cfRule type="expression" dxfId="3212" priority="1818" stopIfTrue="1">
      <formula>$Z26="Sa"</formula>
    </cfRule>
    <cfRule type="expression" dxfId="3211" priority="1819" stopIfTrue="1">
      <formula>$Z26="So"</formula>
    </cfRule>
  </conditionalFormatting>
  <conditionalFormatting sqref="AA27">
    <cfRule type="expression" dxfId="3210" priority="1811" stopIfTrue="1">
      <formula>$Z27="Sa"</formula>
    </cfRule>
    <cfRule type="expression" dxfId="3209" priority="1812" stopIfTrue="1">
      <formula>$Z27="So"</formula>
    </cfRule>
  </conditionalFormatting>
  <conditionalFormatting sqref="AB27">
    <cfRule type="expression" dxfId="3208" priority="1809" stopIfTrue="1">
      <formula>$Z27="Sa"</formula>
    </cfRule>
    <cfRule type="expression" dxfId="3207" priority="1810" stopIfTrue="1">
      <formula>$Z27="So"</formula>
    </cfRule>
  </conditionalFormatting>
  <conditionalFormatting sqref="AC27">
    <cfRule type="expression" dxfId="3206" priority="1807" stopIfTrue="1">
      <formula>$Z27="Sa"</formula>
    </cfRule>
    <cfRule type="expression" dxfId="3205" priority="1808" stopIfTrue="1">
      <formula>$Z27="So"</formula>
    </cfRule>
  </conditionalFormatting>
  <conditionalFormatting sqref="AA28">
    <cfRule type="expression" dxfId="3204" priority="1800" stopIfTrue="1">
      <formula>$Z28="Sa"</formula>
    </cfRule>
    <cfRule type="expression" dxfId="3203" priority="1801" stopIfTrue="1">
      <formula>$Z28="So"</formula>
    </cfRule>
  </conditionalFormatting>
  <conditionalFormatting sqref="AB28">
    <cfRule type="expression" dxfId="3202" priority="1798" stopIfTrue="1">
      <formula>$Z28="Sa"</formula>
    </cfRule>
    <cfRule type="expression" dxfId="3201" priority="1799" stopIfTrue="1">
      <formula>$Z28="So"</formula>
    </cfRule>
  </conditionalFormatting>
  <conditionalFormatting sqref="AC28">
    <cfRule type="expression" dxfId="3200" priority="1796" stopIfTrue="1">
      <formula>$Z28="Sa"</formula>
    </cfRule>
    <cfRule type="expression" dxfId="3199" priority="1797" stopIfTrue="1">
      <formula>$Z28="So"</formula>
    </cfRule>
  </conditionalFormatting>
  <conditionalFormatting sqref="AA29">
    <cfRule type="expression" dxfId="3198" priority="1789" stopIfTrue="1">
      <formula>$Z29="Sa"</formula>
    </cfRule>
    <cfRule type="expression" dxfId="3197" priority="1790" stopIfTrue="1">
      <formula>$Z29="So"</formula>
    </cfRule>
  </conditionalFormatting>
  <conditionalFormatting sqref="AB29">
    <cfRule type="expression" dxfId="3196" priority="1787" stopIfTrue="1">
      <formula>$Z29="Sa"</formula>
    </cfRule>
    <cfRule type="expression" dxfId="3195" priority="1788" stopIfTrue="1">
      <formula>$Z29="So"</formula>
    </cfRule>
  </conditionalFormatting>
  <conditionalFormatting sqref="AC29">
    <cfRule type="expression" dxfId="3194" priority="1785" stopIfTrue="1">
      <formula>$Z29="Sa"</formula>
    </cfRule>
    <cfRule type="expression" dxfId="3193" priority="1786" stopIfTrue="1">
      <formula>$Z29="So"</formula>
    </cfRule>
  </conditionalFormatting>
  <conditionalFormatting sqref="AA30">
    <cfRule type="expression" dxfId="3192" priority="1778" stopIfTrue="1">
      <formula>$Z30="Sa"</formula>
    </cfRule>
    <cfRule type="expression" dxfId="3191" priority="1779" stopIfTrue="1">
      <formula>$Z30="So"</formula>
    </cfRule>
  </conditionalFormatting>
  <conditionalFormatting sqref="AB30">
    <cfRule type="expression" dxfId="3190" priority="1776" stopIfTrue="1">
      <formula>$Z30="Sa"</formula>
    </cfRule>
    <cfRule type="expression" dxfId="3189" priority="1777" stopIfTrue="1">
      <formula>$Z30="So"</formula>
    </cfRule>
  </conditionalFormatting>
  <conditionalFormatting sqref="AC30">
    <cfRule type="expression" dxfId="3188" priority="1774" stopIfTrue="1">
      <formula>$Z30="Sa"</formula>
    </cfRule>
    <cfRule type="expression" dxfId="3187" priority="1775" stopIfTrue="1">
      <formula>$Z30="So"</formula>
    </cfRule>
  </conditionalFormatting>
  <conditionalFormatting sqref="AA31">
    <cfRule type="expression" dxfId="3186" priority="1767" stopIfTrue="1">
      <formula>$Z31="Sa"</formula>
    </cfRule>
    <cfRule type="expression" dxfId="3185" priority="1768" stopIfTrue="1">
      <formula>$Z31="So"</formula>
    </cfRule>
  </conditionalFormatting>
  <conditionalFormatting sqref="AB31">
    <cfRule type="expression" dxfId="3184" priority="1765" stopIfTrue="1">
      <formula>$Z31="Sa"</formula>
    </cfRule>
    <cfRule type="expression" dxfId="3183" priority="1766" stopIfTrue="1">
      <formula>$Z31="So"</formula>
    </cfRule>
  </conditionalFormatting>
  <conditionalFormatting sqref="AC31">
    <cfRule type="expression" dxfId="3182" priority="1763" stopIfTrue="1">
      <formula>$Z31="Sa"</formula>
    </cfRule>
    <cfRule type="expression" dxfId="3181" priority="1764" stopIfTrue="1">
      <formula>$Z31="So"</formula>
    </cfRule>
  </conditionalFormatting>
  <conditionalFormatting sqref="AA32">
    <cfRule type="expression" dxfId="3180" priority="1756" stopIfTrue="1">
      <formula>$Z32="Sa"</formula>
    </cfRule>
    <cfRule type="expression" dxfId="3179" priority="1757" stopIfTrue="1">
      <formula>$Z32="So"</formula>
    </cfRule>
  </conditionalFormatting>
  <conditionalFormatting sqref="AB32">
    <cfRule type="expression" dxfId="3178" priority="1754" stopIfTrue="1">
      <formula>$Z32="Sa"</formula>
    </cfRule>
    <cfRule type="expression" dxfId="3177" priority="1755" stopIfTrue="1">
      <formula>$Z32="So"</formula>
    </cfRule>
  </conditionalFormatting>
  <conditionalFormatting sqref="AC32">
    <cfRule type="expression" dxfId="3176" priority="1752" stopIfTrue="1">
      <formula>$Z32="Sa"</formula>
    </cfRule>
    <cfRule type="expression" dxfId="3175" priority="1753" stopIfTrue="1">
      <formula>$Z32="So"</formula>
    </cfRule>
  </conditionalFormatting>
  <conditionalFormatting sqref="AA33">
    <cfRule type="expression" dxfId="3174" priority="1745" stopIfTrue="1">
      <formula>$Z33="Sa"</formula>
    </cfRule>
    <cfRule type="expression" dxfId="3173" priority="1746" stopIfTrue="1">
      <formula>$Z33="So"</formula>
    </cfRule>
  </conditionalFormatting>
  <conditionalFormatting sqref="AB33">
    <cfRule type="expression" dxfId="3172" priority="1743" stopIfTrue="1">
      <formula>$Z33="Sa"</formula>
    </cfRule>
    <cfRule type="expression" dxfId="3171" priority="1744" stopIfTrue="1">
      <formula>$Z33="So"</formula>
    </cfRule>
  </conditionalFormatting>
  <conditionalFormatting sqref="AC33">
    <cfRule type="expression" dxfId="3170" priority="1741" stopIfTrue="1">
      <formula>$Z33="Sa"</formula>
    </cfRule>
    <cfRule type="expression" dxfId="3169" priority="1742" stopIfTrue="1">
      <formula>$Z33="So"</formula>
    </cfRule>
  </conditionalFormatting>
  <conditionalFormatting sqref="AD5">
    <cfRule type="expression" dxfId="3168" priority="1734" stopIfTrue="1">
      <formula>$Z5="Sa"</formula>
    </cfRule>
    <cfRule type="expression" dxfId="3167" priority="1735" stopIfTrue="1">
      <formula>$Z5="So"</formula>
    </cfRule>
  </conditionalFormatting>
  <conditionalFormatting sqref="AD6">
    <cfRule type="expression" dxfId="3166" priority="1731" stopIfTrue="1">
      <formula>$Z6="Sa"</formula>
    </cfRule>
    <cfRule type="expression" dxfId="3165" priority="1732" stopIfTrue="1">
      <formula>$Z6="So"</formula>
    </cfRule>
  </conditionalFormatting>
  <conditionalFormatting sqref="AD7">
    <cfRule type="expression" dxfId="3164" priority="1728" stopIfTrue="1">
      <formula>$Z7="Sa"</formula>
    </cfRule>
    <cfRule type="expression" dxfId="3163" priority="1729" stopIfTrue="1">
      <formula>$Z7="So"</formula>
    </cfRule>
  </conditionalFormatting>
  <conditionalFormatting sqref="AD8">
    <cfRule type="expression" dxfId="3162" priority="1725" stopIfTrue="1">
      <formula>$Z8="Sa"</formula>
    </cfRule>
    <cfRule type="expression" dxfId="3161" priority="1726" stopIfTrue="1">
      <formula>$Z8="So"</formula>
    </cfRule>
  </conditionalFormatting>
  <conditionalFormatting sqref="AD9">
    <cfRule type="expression" dxfId="3160" priority="1722" stopIfTrue="1">
      <formula>$Z9="Sa"</formula>
    </cfRule>
    <cfRule type="expression" dxfId="3159" priority="1723" stopIfTrue="1">
      <formula>$Z9="So"</formula>
    </cfRule>
  </conditionalFormatting>
  <conditionalFormatting sqref="AD10">
    <cfRule type="expression" dxfId="3158" priority="1719" stopIfTrue="1">
      <formula>$Z10="Sa"</formula>
    </cfRule>
    <cfRule type="expression" dxfId="3157" priority="1720" stopIfTrue="1">
      <formula>$Z10="So"</formula>
    </cfRule>
  </conditionalFormatting>
  <conditionalFormatting sqref="AD11">
    <cfRule type="expression" dxfId="3156" priority="1716" stopIfTrue="1">
      <formula>$Z11="Sa"</formula>
    </cfRule>
    <cfRule type="expression" dxfId="3155" priority="1717" stopIfTrue="1">
      <formula>$Z11="So"</formula>
    </cfRule>
  </conditionalFormatting>
  <conditionalFormatting sqref="AD12">
    <cfRule type="expression" dxfId="3154" priority="1713" stopIfTrue="1">
      <formula>$Z12="Sa"</formula>
    </cfRule>
    <cfRule type="expression" dxfId="3153" priority="1714" stopIfTrue="1">
      <formula>$Z12="So"</formula>
    </cfRule>
  </conditionalFormatting>
  <conditionalFormatting sqref="AD13">
    <cfRule type="expression" dxfId="3152" priority="1710" stopIfTrue="1">
      <formula>$Z13="Sa"</formula>
    </cfRule>
    <cfRule type="expression" dxfId="3151" priority="1711" stopIfTrue="1">
      <formula>$Z13="So"</formula>
    </cfRule>
  </conditionalFormatting>
  <conditionalFormatting sqref="AD14">
    <cfRule type="expression" dxfId="3150" priority="1707" stopIfTrue="1">
      <formula>$Z14="Sa"</formula>
    </cfRule>
    <cfRule type="expression" dxfId="3149" priority="1708" stopIfTrue="1">
      <formula>$Z14="So"</formula>
    </cfRule>
  </conditionalFormatting>
  <conditionalFormatting sqref="AD15">
    <cfRule type="expression" dxfId="3148" priority="1704" stopIfTrue="1">
      <formula>$Z15="Sa"</formula>
    </cfRule>
    <cfRule type="expression" dxfId="3147" priority="1705" stopIfTrue="1">
      <formula>$Z15="So"</formula>
    </cfRule>
  </conditionalFormatting>
  <conditionalFormatting sqref="AD16">
    <cfRule type="expression" dxfId="3146" priority="1701" stopIfTrue="1">
      <formula>$Z16="Sa"</formula>
    </cfRule>
    <cfRule type="expression" dxfId="3145" priority="1702" stopIfTrue="1">
      <formula>$Z16="So"</formula>
    </cfRule>
  </conditionalFormatting>
  <conditionalFormatting sqref="AD17">
    <cfRule type="expression" dxfId="3144" priority="1698" stopIfTrue="1">
      <formula>$Z17="Sa"</formula>
    </cfRule>
    <cfRule type="expression" dxfId="3143" priority="1699" stopIfTrue="1">
      <formula>$Z17="So"</formula>
    </cfRule>
  </conditionalFormatting>
  <conditionalFormatting sqref="AD18">
    <cfRule type="expression" dxfId="3142" priority="1695" stopIfTrue="1">
      <formula>$Z18="Sa"</formula>
    </cfRule>
    <cfRule type="expression" dxfId="3141" priority="1696" stopIfTrue="1">
      <formula>$Z18="So"</formula>
    </cfRule>
  </conditionalFormatting>
  <conditionalFormatting sqref="AD19">
    <cfRule type="expression" dxfId="3140" priority="1692" stopIfTrue="1">
      <formula>$Z19="Sa"</formula>
    </cfRule>
    <cfRule type="expression" dxfId="3139" priority="1693" stopIfTrue="1">
      <formula>$Z19="So"</formula>
    </cfRule>
  </conditionalFormatting>
  <conditionalFormatting sqref="AD20">
    <cfRule type="expression" dxfId="3138" priority="1689" stopIfTrue="1">
      <formula>$Z20="Sa"</formula>
    </cfRule>
    <cfRule type="expression" dxfId="3137" priority="1690" stopIfTrue="1">
      <formula>$Z20="So"</formula>
    </cfRule>
  </conditionalFormatting>
  <conditionalFormatting sqref="AD21">
    <cfRule type="expression" dxfId="3136" priority="1686" stopIfTrue="1">
      <formula>$Z21="Sa"</formula>
    </cfRule>
    <cfRule type="expression" dxfId="3135" priority="1687" stopIfTrue="1">
      <formula>$Z21="So"</formula>
    </cfRule>
  </conditionalFormatting>
  <conditionalFormatting sqref="AD22">
    <cfRule type="expression" dxfId="3134" priority="1683" stopIfTrue="1">
      <formula>$Z22="Sa"</formula>
    </cfRule>
    <cfRule type="expression" dxfId="3133" priority="1684" stopIfTrue="1">
      <formula>$Z22="So"</formula>
    </cfRule>
  </conditionalFormatting>
  <conditionalFormatting sqref="AD23">
    <cfRule type="expression" dxfId="3132" priority="1680" stopIfTrue="1">
      <formula>$Z23="Sa"</formula>
    </cfRule>
    <cfRule type="expression" dxfId="3131" priority="1681" stopIfTrue="1">
      <formula>$Z23="So"</formula>
    </cfRule>
  </conditionalFormatting>
  <conditionalFormatting sqref="AD24">
    <cfRule type="expression" dxfId="3130" priority="1677" stopIfTrue="1">
      <formula>$Z24="Sa"</formula>
    </cfRule>
    <cfRule type="expression" dxfId="3129" priority="1678" stopIfTrue="1">
      <formula>$Z24="So"</formula>
    </cfRule>
  </conditionalFormatting>
  <conditionalFormatting sqref="AD25">
    <cfRule type="expression" dxfId="3128" priority="1674" stopIfTrue="1">
      <formula>$Z25="Sa"</formula>
    </cfRule>
    <cfRule type="expression" dxfId="3127" priority="1675" stopIfTrue="1">
      <formula>$Z25="So"</formula>
    </cfRule>
  </conditionalFormatting>
  <conditionalFormatting sqref="AD26">
    <cfRule type="expression" dxfId="3126" priority="1671" stopIfTrue="1">
      <formula>$Z26="Sa"</formula>
    </cfRule>
    <cfRule type="expression" dxfId="3125" priority="1672" stopIfTrue="1">
      <formula>$Z26="So"</formula>
    </cfRule>
  </conditionalFormatting>
  <conditionalFormatting sqref="AD27">
    <cfRule type="expression" dxfId="3124" priority="1668" stopIfTrue="1">
      <formula>$Z27="Sa"</formula>
    </cfRule>
    <cfRule type="expression" dxfId="3123" priority="1669" stopIfTrue="1">
      <formula>$Z27="So"</formula>
    </cfRule>
  </conditionalFormatting>
  <conditionalFormatting sqref="AD28">
    <cfRule type="expression" dxfId="3122" priority="1665" stopIfTrue="1">
      <formula>$Z28="Sa"</formula>
    </cfRule>
    <cfRule type="expression" dxfId="3121" priority="1666" stopIfTrue="1">
      <formula>$Z28="So"</formula>
    </cfRule>
  </conditionalFormatting>
  <conditionalFormatting sqref="AD29">
    <cfRule type="expression" dxfId="3120" priority="1662" stopIfTrue="1">
      <formula>$Z29="Sa"</formula>
    </cfRule>
    <cfRule type="expression" dxfId="3119" priority="1663" stopIfTrue="1">
      <formula>$Z29="So"</formula>
    </cfRule>
  </conditionalFormatting>
  <conditionalFormatting sqref="AD30">
    <cfRule type="expression" dxfId="3118" priority="1659" stopIfTrue="1">
      <formula>$Z30="Sa"</formula>
    </cfRule>
    <cfRule type="expression" dxfId="3117" priority="1660" stopIfTrue="1">
      <formula>$Z30="So"</formula>
    </cfRule>
  </conditionalFormatting>
  <conditionalFormatting sqref="AD31">
    <cfRule type="expression" dxfId="3116" priority="1656" stopIfTrue="1">
      <formula>$Z31="Sa"</formula>
    </cfRule>
    <cfRule type="expression" dxfId="3115" priority="1657" stopIfTrue="1">
      <formula>$Z31="So"</formula>
    </cfRule>
  </conditionalFormatting>
  <conditionalFormatting sqref="AD33">
    <cfRule type="expression" dxfId="3114" priority="1650" stopIfTrue="1">
      <formula>$Z33="Sa"</formula>
    </cfRule>
    <cfRule type="expression" dxfId="3113" priority="1651" stopIfTrue="1">
      <formula>$Z33="So"</formula>
    </cfRule>
  </conditionalFormatting>
  <conditionalFormatting sqref="AI5">
    <cfRule type="expression" dxfId="3112" priority="1646" stopIfTrue="1">
      <formula>$AH5="Sa"</formula>
    </cfRule>
    <cfRule type="expression" dxfId="3111" priority="1647" stopIfTrue="1">
      <formula>$AH5="So"</formula>
    </cfRule>
  </conditionalFormatting>
  <conditionalFormatting sqref="AJ5">
    <cfRule type="expression" dxfId="3110" priority="1644" stopIfTrue="1">
      <formula>$AH5="Sa"</formula>
    </cfRule>
    <cfRule type="expression" dxfId="3109" priority="1645" stopIfTrue="1">
      <formula>$AH5="So"</formula>
    </cfRule>
  </conditionalFormatting>
  <conditionalFormatting sqref="AK5">
    <cfRule type="expression" dxfId="3108" priority="1642" stopIfTrue="1">
      <formula>$AH5="Sa"</formula>
    </cfRule>
    <cfRule type="expression" dxfId="3107" priority="1643" stopIfTrue="1">
      <formula>$AH5="So"</formula>
    </cfRule>
  </conditionalFormatting>
  <conditionalFormatting sqref="AI6">
    <cfRule type="expression" dxfId="3106" priority="1635" stopIfTrue="1">
      <formula>$AH6="Sa"</formula>
    </cfRule>
    <cfRule type="expression" dxfId="3105" priority="1636" stopIfTrue="1">
      <formula>$AH6="So"</formula>
    </cfRule>
  </conditionalFormatting>
  <conditionalFormatting sqref="AJ6">
    <cfRule type="expression" dxfId="3104" priority="1633" stopIfTrue="1">
      <formula>$AH6="Sa"</formula>
    </cfRule>
    <cfRule type="expression" dxfId="3103" priority="1634" stopIfTrue="1">
      <formula>$AH6="So"</formula>
    </cfRule>
  </conditionalFormatting>
  <conditionalFormatting sqref="AK6">
    <cfRule type="expression" dxfId="3102" priority="1631" stopIfTrue="1">
      <formula>$AH6="Sa"</formula>
    </cfRule>
    <cfRule type="expression" dxfId="3101" priority="1632" stopIfTrue="1">
      <formula>$AH6="So"</formula>
    </cfRule>
  </conditionalFormatting>
  <conditionalFormatting sqref="AI7">
    <cfRule type="expression" dxfId="3100" priority="1624" stopIfTrue="1">
      <formula>$AH7="Sa"</formula>
    </cfRule>
    <cfRule type="expression" dxfId="3099" priority="1625" stopIfTrue="1">
      <formula>$AH7="So"</formula>
    </cfRule>
  </conditionalFormatting>
  <conditionalFormatting sqref="AJ7">
    <cfRule type="expression" dxfId="3098" priority="1622" stopIfTrue="1">
      <formula>$AH7="Sa"</formula>
    </cfRule>
    <cfRule type="expression" dxfId="3097" priority="1623" stopIfTrue="1">
      <formula>$AH7="So"</formula>
    </cfRule>
  </conditionalFormatting>
  <conditionalFormatting sqref="AK7">
    <cfRule type="expression" dxfId="3096" priority="1620" stopIfTrue="1">
      <formula>$AH7="Sa"</formula>
    </cfRule>
    <cfRule type="expression" dxfId="3095" priority="1621" stopIfTrue="1">
      <formula>$AH7="So"</formula>
    </cfRule>
  </conditionalFormatting>
  <conditionalFormatting sqref="AK30">
    <cfRule type="expression" dxfId="3094" priority="1367" stopIfTrue="1">
      <formula>$AH30="Sa"</formula>
    </cfRule>
    <cfRule type="expression" dxfId="3093" priority="1368" stopIfTrue="1">
      <formula>$AH30="So"</formula>
    </cfRule>
  </conditionalFormatting>
  <conditionalFormatting sqref="AI8">
    <cfRule type="expression" dxfId="3092" priority="1613" stopIfTrue="1">
      <formula>$AH8="Sa"</formula>
    </cfRule>
    <cfRule type="expression" dxfId="3091" priority="1614" stopIfTrue="1">
      <formula>$AH8="So"</formula>
    </cfRule>
  </conditionalFormatting>
  <conditionalFormatting sqref="AJ8">
    <cfRule type="expression" dxfId="3090" priority="1611" stopIfTrue="1">
      <formula>$AH8="Sa"</formula>
    </cfRule>
    <cfRule type="expression" dxfId="3089" priority="1612" stopIfTrue="1">
      <formula>$AH8="So"</formula>
    </cfRule>
  </conditionalFormatting>
  <conditionalFormatting sqref="AK8">
    <cfRule type="expression" dxfId="3088" priority="1609" stopIfTrue="1">
      <formula>$AH8="Sa"</formula>
    </cfRule>
    <cfRule type="expression" dxfId="3087" priority="1610" stopIfTrue="1">
      <formula>$AH8="So"</formula>
    </cfRule>
  </conditionalFormatting>
  <conditionalFormatting sqref="AI31">
    <cfRule type="expression" dxfId="3086" priority="1360" stopIfTrue="1">
      <formula>$AH31="Sa"</formula>
    </cfRule>
    <cfRule type="expression" dxfId="3085" priority="1361" stopIfTrue="1">
      <formula>$AH31="So"</formula>
    </cfRule>
  </conditionalFormatting>
  <conditionalFormatting sqref="AI9">
    <cfRule type="expression" dxfId="3084" priority="1602" stopIfTrue="1">
      <formula>$AH9="Sa"</formula>
    </cfRule>
    <cfRule type="expression" dxfId="3083" priority="1603" stopIfTrue="1">
      <formula>$AH9="So"</formula>
    </cfRule>
  </conditionalFormatting>
  <conditionalFormatting sqref="AJ9">
    <cfRule type="expression" dxfId="3082" priority="1600" stopIfTrue="1">
      <formula>$AH9="Sa"</formula>
    </cfRule>
    <cfRule type="expression" dxfId="3081" priority="1601" stopIfTrue="1">
      <formula>$AH9="So"</formula>
    </cfRule>
  </conditionalFormatting>
  <conditionalFormatting sqref="AK9">
    <cfRule type="expression" dxfId="3080" priority="1598" stopIfTrue="1">
      <formula>$AH9="Sa"</formula>
    </cfRule>
    <cfRule type="expression" dxfId="3079" priority="1599" stopIfTrue="1">
      <formula>$AH9="So"</formula>
    </cfRule>
  </conditionalFormatting>
  <conditionalFormatting sqref="AJ30">
    <cfRule type="expression" dxfId="3078" priority="1369" stopIfTrue="1">
      <formula>$AH30="Sa"</formula>
    </cfRule>
    <cfRule type="expression" dxfId="3077" priority="1370" stopIfTrue="1">
      <formula>$AH30="So"</formula>
    </cfRule>
  </conditionalFormatting>
  <conditionalFormatting sqref="AI10">
    <cfRule type="expression" dxfId="3076" priority="1591" stopIfTrue="1">
      <formula>$AH10="Sa"</formula>
    </cfRule>
    <cfRule type="expression" dxfId="3075" priority="1592" stopIfTrue="1">
      <formula>$AH10="So"</formula>
    </cfRule>
  </conditionalFormatting>
  <conditionalFormatting sqref="AJ10">
    <cfRule type="expression" dxfId="3074" priority="1589" stopIfTrue="1">
      <formula>$AH10="Sa"</formula>
    </cfRule>
    <cfRule type="expression" dxfId="3073" priority="1590" stopIfTrue="1">
      <formula>$AH10="So"</formula>
    </cfRule>
  </conditionalFormatting>
  <conditionalFormatting sqref="AK10">
    <cfRule type="expression" dxfId="3072" priority="1587" stopIfTrue="1">
      <formula>$AH10="Sa"</formula>
    </cfRule>
    <cfRule type="expression" dxfId="3071" priority="1588" stopIfTrue="1">
      <formula>$AH10="So"</formula>
    </cfRule>
  </conditionalFormatting>
  <conditionalFormatting sqref="AI11">
    <cfRule type="expression" dxfId="3070" priority="1580" stopIfTrue="1">
      <formula>$AH11="Sa"</formula>
    </cfRule>
    <cfRule type="expression" dxfId="3069" priority="1581" stopIfTrue="1">
      <formula>$AH11="So"</formula>
    </cfRule>
  </conditionalFormatting>
  <conditionalFormatting sqref="AJ11">
    <cfRule type="expression" dxfId="3068" priority="1578" stopIfTrue="1">
      <formula>$AH11="Sa"</formula>
    </cfRule>
    <cfRule type="expression" dxfId="3067" priority="1579" stopIfTrue="1">
      <formula>$AH11="So"</formula>
    </cfRule>
  </conditionalFormatting>
  <conditionalFormatting sqref="AK11">
    <cfRule type="expression" dxfId="3066" priority="1576" stopIfTrue="1">
      <formula>$AH11="Sa"</formula>
    </cfRule>
    <cfRule type="expression" dxfId="3065" priority="1577" stopIfTrue="1">
      <formula>$AH11="So"</formula>
    </cfRule>
  </conditionalFormatting>
  <conditionalFormatting sqref="AI12">
    <cfRule type="expression" dxfId="3064" priority="1569" stopIfTrue="1">
      <formula>$AH12="Sa"</formula>
    </cfRule>
    <cfRule type="expression" dxfId="3063" priority="1570" stopIfTrue="1">
      <formula>$AH12="So"</formula>
    </cfRule>
  </conditionalFormatting>
  <conditionalFormatting sqref="AJ12">
    <cfRule type="expression" dxfId="3062" priority="1567" stopIfTrue="1">
      <formula>$AH12="Sa"</formula>
    </cfRule>
    <cfRule type="expression" dxfId="3061" priority="1568" stopIfTrue="1">
      <formula>$AH12="So"</formula>
    </cfRule>
  </conditionalFormatting>
  <conditionalFormatting sqref="AK12">
    <cfRule type="expression" dxfId="3060" priority="1565" stopIfTrue="1">
      <formula>$AH12="Sa"</formula>
    </cfRule>
    <cfRule type="expression" dxfId="3059" priority="1566" stopIfTrue="1">
      <formula>$AH12="So"</formula>
    </cfRule>
  </conditionalFormatting>
  <conditionalFormatting sqref="AI13">
    <cfRule type="expression" dxfId="3058" priority="1558" stopIfTrue="1">
      <formula>$AH13="Sa"</formula>
    </cfRule>
    <cfRule type="expression" dxfId="3057" priority="1559" stopIfTrue="1">
      <formula>$AH13="So"</formula>
    </cfRule>
  </conditionalFormatting>
  <conditionalFormatting sqref="AJ13">
    <cfRule type="expression" dxfId="3056" priority="1556" stopIfTrue="1">
      <formula>$AH13="Sa"</formula>
    </cfRule>
    <cfRule type="expression" dxfId="3055" priority="1557" stopIfTrue="1">
      <formula>$AH13="So"</formula>
    </cfRule>
  </conditionalFormatting>
  <conditionalFormatting sqref="AK13">
    <cfRule type="expression" dxfId="3054" priority="1554" stopIfTrue="1">
      <formula>$AH13="Sa"</formula>
    </cfRule>
    <cfRule type="expression" dxfId="3053" priority="1555" stopIfTrue="1">
      <formula>$AH13="So"</formula>
    </cfRule>
  </conditionalFormatting>
  <conditionalFormatting sqref="AI14">
    <cfRule type="expression" dxfId="3052" priority="1547" stopIfTrue="1">
      <formula>$AH14="Sa"</formula>
    </cfRule>
    <cfRule type="expression" dxfId="3051" priority="1548" stopIfTrue="1">
      <formula>$AH14="So"</formula>
    </cfRule>
  </conditionalFormatting>
  <conditionalFormatting sqref="AJ14">
    <cfRule type="expression" dxfId="3050" priority="1545" stopIfTrue="1">
      <formula>$AH14="Sa"</formula>
    </cfRule>
    <cfRule type="expression" dxfId="3049" priority="1546" stopIfTrue="1">
      <formula>$AH14="So"</formula>
    </cfRule>
  </conditionalFormatting>
  <conditionalFormatting sqref="AK14">
    <cfRule type="expression" dxfId="3048" priority="1543" stopIfTrue="1">
      <formula>$AH14="Sa"</formula>
    </cfRule>
    <cfRule type="expression" dxfId="3047" priority="1544" stopIfTrue="1">
      <formula>$AH14="So"</formula>
    </cfRule>
  </conditionalFormatting>
  <conditionalFormatting sqref="AK33">
    <cfRule type="expression" dxfId="3046" priority="1334" stopIfTrue="1">
      <formula>$AH33="Sa"</formula>
    </cfRule>
    <cfRule type="expression" dxfId="3045" priority="1335" stopIfTrue="1">
      <formula>$AH33="So"</formula>
    </cfRule>
  </conditionalFormatting>
  <conditionalFormatting sqref="AI15">
    <cfRule type="expression" dxfId="3044" priority="1536" stopIfTrue="1">
      <formula>$AH15="Sa"</formula>
    </cfRule>
    <cfRule type="expression" dxfId="3043" priority="1537" stopIfTrue="1">
      <formula>$AH15="So"</formula>
    </cfRule>
  </conditionalFormatting>
  <conditionalFormatting sqref="AJ15">
    <cfRule type="expression" dxfId="3042" priority="1534" stopIfTrue="1">
      <formula>$AH15="Sa"</formula>
    </cfRule>
    <cfRule type="expression" dxfId="3041" priority="1535" stopIfTrue="1">
      <formula>$AH15="So"</formula>
    </cfRule>
  </conditionalFormatting>
  <conditionalFormatting sqref="AK15">
    <cfRule type="expression" dxfId="3040" priority="1532" stopIfTrue="1">
      <formula>$AH15="Sa"</formula>
    </cfRule>
    <cfRule type="expression" dxfId="3039" priority="1533" stopIfTrue="1">
      <formula>$AH15="So"</formula>
    </cfRule>
  </conditionalFormatting>
  <conditionalFormatting sqref="AI34">
    <cfRule type="expression" dxfId="3038" priority="1327" stopIfTrue="1">
      <formula>$AH34="Sa"</formula>
    </cfRule>
    <cfRule type="expression" dxfId="3037" priority="1328" stopIfTrue="1">
      <formula>$AH34="So"</formula>
    </cfRule>
  </conditionalFormatting>
  <conditionalFormatting sqref="AI16">
    <cfRule type="expression" dxfId="3036" priority="1525" stopIfTrue="1">
      <formula>$AH16="Sa"</formula>
    </cfRule>
    <cfRule type="expression" dxfId="3035" priority="1526" stopIfTrue="1">
      <formula>$AH16="So"</formula>
    </cfRule>
  </conditionalFormatting>
  <conditionalFormatting sqref="AJ16">
    <cfRule type="expression" dxfId="3034" priority="1523" stopIfTrue="1">
      <formula>$AH16="Sa"</formula>
    </cfRule>
    <cfRule type="expression" dxfId="3033" priority="1524" stopIfTrue="1">
      <formula>$AH16="So"</formula>
    </cfRule>
  </conditionalFormatting>
  <conditionalFormatting sqref="AK16">
    <cfRule type="expression" dxfId="3032" priority="1521" stopIfTrue="1">
      <formula>$AH16="Sa"</formula>
    </cfRule>
    <cfRule type="expression" dxfId="3031" priority="1522" stopIfTrue="1">
      <formula>$AH16="So"</formula>
    </cfRule>
  </conditionalFormatting>
  <conditionalFormatting sqref="AI17">
    <cfRule type="expression" dxfId="3030" priority="1514" stopIfTrue="1">
      <formula>$AH17="Sa"</formula>
    </cfRule>
    <cfRule type="expression" dxfId="3029" priority="1515" stopIfTrue="1">
      <formula>$AH17="So"</formula>
    </cfRule>
  </conditionalFormatting>
  <conditionalFormatting sqref="AJ17">
    <cfRule type="expression" dxfId="3028" priority="1512" stopIfTrue="1">
      <formula>$AH17="Sa"</formula>
    </cfRule>
    <cfRule type="expression" dxfId="3027" priority="1513" stopIfTrue="1">
      <formula>$AH17="So"</formula>
    </cfRule>
  </conditionalFormatting>
  <conditionalFormatting sqref="AK17">
    <cfRule type="expression" dxfId="3026" priority="1510" stopIfTrue="1">
      <formula>$AH17="Sa"</formula>
    </cfRule>
    <cfRule type="expression" dxfId="3025" priority="1511" stopIfTrue="1">
      <formula>$AH17="So"</formula>
    </cfRule>
  </conditionalFormatting>
  <conditionalFormatting sqref="AL6">
    <cfRule type="expression" dxfId="3024" priority="1313" stopIfTrue="1">
      <formula>$AH6="Sa"</formula>
    </cfRule>
    <cfRule type="expression" dxfId="3023" priority="1314" stopIfTrue="1">
      <formula>$AH6="So"</formula>
    </cfRule>
  </conditionalFormatting>
  <conditionalFormatting sqref="AI18">
    <cfRule type="expression" dxfId="3022" priority="1503" stopIfTrue="1">
      <formula>$AH18="Sa"</formula>
    </cfRule>
    <cfRule type="expression" dxfId="3021" priority="1504" stopIfTrue="1">
      <formula>$AH18="So"</formula>
    </cfRule>
  </conditionalFormatting>
  <conditionalFormatting sqref="AJ18">
    <cfRule type="expression" dxfId="3020" priority="1501" stopIfTrue="1">
      <formula>$AH18="Sa"</formula>
    </cfRule>
    <cfRule type="expression" dxfId="3019" priority="1502" stopIfTrue="1">
      <formula>$AH18="So"</formula>
    </cfRule>
  </conditionalFormatting>
  <conditionalFormatting sqref="AK18">
    <cfRule type="expression" dxfId="3018" priority="1499" stopIfTrue="1">
      <formula>$AH18="Sa"</formula>
    </cfRule>
    <cfRule type="expression" dxfId="3017" priority="1500" stopIfTrue="1">
      <formula>$AH18="So"</formula>
    </cfRule>
  </conditionalFormatting>
  <conditionalFormatting sqref="AI19">
    <cfRule type="expression" dxfId="3016" priority="1492" stopIfTrue="1">
      <formula>$AH19="Sa"</formula>
    </cfRule>
    <cfRule type="expression" dxfId="3015" priority="1493" stopIfTrue="1">
      <formula>$AH19="So"</formula>
    </cfRule>
  </conditionalFormatting>
  <conditionalFormatting sqref="AJ19">
    <cfRule type="expression" dxfId="3014" priority="1490" stopIfTrue="1">
      <formula>$AH19="Sa"</formula>
    </cfRule>
    <cfRule type="expression" dxfId="3013" priority="1491" stopIfTrue="1">
      <formula>$AH19="So"</formula>
    </cfRule>
  </conditionalFormatting>
  <conditionalFormatting sqref="AK19">
    <cfRule type="expression" dxfId="3012" priority="1488" stopIfTrue="1">
      <formula>$AH19="Sa"</formula>
    </cfRule>
    <cfRule type="expression" dxfId="3011" priority="1489" stopIfTrue="1">
      <formula>$AH19="So"</formula>
    </cfRule>
  </conditionalFormatting>
  <conditionalFormatting sqref="AI20">
    <cfRule type="expression" dxfId="3010" priority="1481" stopIfTrue="1">
      <formula>$AH20="Sa"</formula>
    </cfRule>
    <cfRule type="expression" dxfId="3009" priority="1482" stopIfTrue="1">
      <formula>$AH20="So"</formula>
    </cfRule>
  </conditionalFormatting>
  <conditionalFormatting sqref="AJ20">
    <cfRule type="expression" dxfId="3008" priority="1479" stopIfTrue="1">
      <formula>$AH20="Sa"</formula>
    </cfRule>
    <cfRule type="expression" dxfId="3007" priority="1480" stopIfTrue="1">
      <formula>$AH20="So"</formula>
    </cfRule>
  </conditionalFormatting>
  <conditionalFormatting sqref="AK20">
    <cfRule type="expression" dxfId="3006" priority="1477" stopIfTrue="1">
      <formula>$AH20="Sa"</formula>
    </cfRule>
    <cfRule type="expression" dxfId="3005" priority="1478" stopIfTrue="1">
      <formula>$AH20="So"</formula>
    </cfRule>
  </conditionalFormatting>
  <conditionalFormatting sqref="AI21">
    <cfRule type="expression" dxfId="3004" priority="1470" stopIfTrue="1">
      <formula>$AH21="Sa"</formula>
    </cfRule>
    <cfRule type="expression" dxfId="3003" priority="1471" stopIfTrue="1">
      <formula>$AH21="So"</formula>
    </cfRule>
  </conditionalFormatting>
  <conditionalFormatting sqref="AJ21">
    <cfRule type="expression" dxfId="3002" priority="1468" stopIfTrue="1">
      <formula>$AH21="Sa"</formula>
    </cfRule>
    <cfRule type="expression" dxfId="3001" priority="1469" stopIfTrue="1">
      <formula>$AH21="So"</formula>
    </cfRule>
  </conditionalFormatting>
  <conditionalFormatting sqref="AK21">
    <cfRule type="expression" dxfId="3000" priority="1466" stopIfTrue="1">
      <formula>$AH21="Sa"</formula>
    </cfRule>
    <cfRule type="expression" dxfId="2999" priority="1467" stopIfTrue="1">
      <formula>$AH21="So"</formula>
    </cfRule>
  </conditionalFormatting>
  <conditionalFormatting sqref="AL14">
    <cfRule type="expression" dxfId="2998" priority="1289" stopIfTrue="1">
      <formula>$AH14="Sa"</formula>
    </cfRule>
    <cfRule type="expression" dxfId="2997" priority="1290" stopIfTrue="1">
      <formula>$AH14="So"</formula>
    </cfRule>
  </conditionalFormatting>
  <conditionalFormatting sqref="AI22">
    <cfRule type="expression" dxfId="2996" priority="1459" stopIfTrue="1">
      <formula>$AH22="Sa"</formula>
    </cfRule>
    <cfRule type="expression" dxfId="2995" priority="1460" stopIfTrue="1">
      <formula>$AH22="So"</formula>
    </cfRule>
  </conditionalFormatting>
  <conditionalFormatting sqref="AJ22">
    <cfRule type="expression" dxfId="2994" priority="1457" stopIfTrue="1">
      <formula>$AH22="Sa"</formula>
    </cfRule>
    <cfRule type="expression" dxfId="2993" priority="1458" stopIfTrue="1">
      <formula>$AH22="So"</formula>
    </cfRule>
  </conditionalFormatting>
  <conditionalFormatting sqref="AK22">
    <cfRule type="expression" dxfId="2992" priority="1455" stopIfTrue="1">
      <formula>$AH22="Sa"</formula>
    </cfRule>
    <cfRule type="expression" dxfId="2991" priority="1456" stopIfTrue="1">
      <formula>$AH22="So"</formula>
    </cfRule>
  </conditionalFormatting>
  <conditionalFormatting sqref="AI23">
    <cfRule type="expression" dxfId="2990" priority="1448" stopIfTrue="1">
      <formula>$AH23="Sa"</formula>
    </cfRule>
    <cfRule type="expression" dxfId="2989" priority="1449" stopIfTrue="1">
      <formula>$AH23="So"</formula>
    </cfRule>
  </conditionalFormatting>
  <conditionalFormatting sqref="AJ23">
    <cfRule type="expression" dxfId="2988" priority="1446" stopIfTrue="1">
      <formula>$AH23="Sa"</formula>
    </cfRule>
    <cfRule type="expression" dxfId="2987" priority="1447" stopIfTrue="1">
      <formula>$AH23="So"</formula>
    </cfRule>
  </conditionalFormatting>
  <conditionalFormatting sqref="AK23">
    <cfRule type="expression" dxfId="2986" priority="1444" stopIfTrue="1">
      <formula>$AH23="Sa"</formula>
    </cfRule>
    <cfRule type="expression" dxfId="2985" priority="1445" stopIfTrue="1">
      <formula>$AH23="So"</formula>
    </cfRule>
  </conditionalFormatting>
  <conditionalFormatting sqref="AI24">
    <cfRule type="expression" dxfId="2984" priority="1437" stopIfTrue="1">
      <formula>$AH24="Sa"</formula>
    </cfRule>
    <cfRule type="expression" dxfId="2983" priority="1438" stopIfTrue="1">
      <formula>$AH24="So"</formula>
    </cfRule>
  </conditionalFormatting>
  <conditionalFormatting sqref="AJ24">
    <cfRule type="expression" dxfId="2982" priority="1435" stopIfTrue="1">
      <formula>$AH24="Sa"</formula>
    </cfRule>
    <cfRule type="expression" dxfId="2981" priority="1436" stopIfTrue="1">
      <formula>$AH24="So"</formula>
    </cfRule>
  </conditionalFormatting>
  <conditionalFormatting sqref="AK24">
    <cfRule type="expression" dxfId="2980" priority="1433" stopIfTrue="1">
      <formula>$AH24="Sa"</formula>
    </cfRule>
    <cfRule type="expression" dxfId="2979" priority="1434" stopIfTrue="1">
      <formula>$AH24="So"</formula>
    </cfRule>
  </conditionalFormatting>
  <conditionalFormatting sqref="AL21">
    <cfRule type="expression" dxfId="2978" priority="1268" stopIfTrue="1">
      <formula>$AH21="Sa"</formula>
    </cfRule>
    <cfRule type="expression" dxfId="2977" priority="1269" stopIfTrue="1">
      <formula>$AH21="So"</formula>
    </cfRule>
  </conditionalFormatting>
  <conditionalFormatting sqref="AI25">
    <cfRule type="expression" dxfId="2976" priority="1426" stopIfTrue="1">
      <formula>$AH25="Sa"</formula>
    </cfRule>
    <cfRule type="expression" dxfId="2975" priority="1427" stopIfTrue="1">
      <formula>$AH25="So"</formula>
    </cfRule>
  </conditionalFormatting>
  <conditionalFormatting sqref="AJ25">
    <cfRule type="expression" dxfId="2974" priority="1424" stopIfTrue="1">
      <formula>$AH25="Sa"</formula>
    </cfRule>
    <cfRule type="expression" dxfId="2973" priority="1425" stopIfTrue="1">
      <formula>$AH25="So"</formula>
    </cfRule>
  </conditionalFormatting>
  <conditionalFormatting sqref="AK25">
    <cfRule type="expression" dxfId="2972" priority="1422" stopIfTrue="1">
      <formula>$AH25="Sa"</formula>
    </cfRule>
    <cfRule type="expression" dxfId="2971" priority="1423" stopIfTrue="1">
      <formula>$AH25="So"</formula>
    </cfRule>
  </conditionalFormatting>
  <conditionalFormatting sqref="AI26">
    <cfRule type="expression" dxfId="2970" priority="1415" stopIfTrue="1">
      <formula>$AH26="Sa"</formula>
    </cfRule>
    <cfRule type="expression" dxfId="2969" priority="1416" stopIfTrue="1">
      <formula>$AH26="So"</formula>
    </cfRule>
  </conditionalFormatting>
  <conditionalFormatting sqref="AJ26">
    <cfRule type="expression" dxfId="2968" priority="1413" stopIfTrue="1">
      <formula>$AH26="Sa"</formula>
    </cfRule>
    <cfRule type="expression" dxfId="2967" priority="1414" stopIfTrue="1">
      <formula>$AH26="So"</formula>
    </cfRule>
  </conditionalFormatting>
  <conditionalFormatting sqref="AK26">
    <cfRule type="expression" dxfId="2966" priority="1411" stopIfTrue="1">
      <formula>$AH26="Sa"</formula>
    </cfRule>
    <cfRule type="expression" dxfId="2965" priority="1412" stopIfTrue="1">
      <formula>$AH26="So"</formula>
    </cfRule>
  </conditionalFormatting>
  <conditionalFormatting sqref="AI27">
    <cfRule type="expression" dxfId="2964" priority="1404" stopIfTrue="1">
      <formula>$AH27="Sa"</formula>
    </cfRule>
    <cfRule type="expression" dxfId="2963" priority="1405" stopIfTrue="1">
      <formula>$AH27="So"</formula>
    </cfRule>
  </conditionalFormatting>
  <conditionalFormatting sqref="AJ27">
    <cfRule type="expression" dxfId="2962" priority="1402" stopIfTrue="1">
      <formula>$AH27="Sa"</formula>
    </cfRule>
    <cfRule type="expression" dxfId="2961" priority="1403" stopIfTrue="1">
      <formula>$AH27="So"</formula>
    </cfRule>
  </conditionalFormatting>
  <conditionalFormatting sqref="AK27">
    <cfRule type="expression" dxfId="2960" priority="1400" stopIfTrue="1">
      <formula>$AH27="Sa"</formula>
    </cfRule>
    <cfRule type="expression" dxfId="2959" priority="1401" stopIfTrue="1">
      <formula>$AH27="So"</formula>
    </cfRule>
  </conditionalFormatting>
  <conditionalFormatting sqref="AL28">
    <cfRule type="expression" dxfId="2958" priority="1247" stopIfTrue="1">
      <formula>$AH28="Sa"</formula>
    </cfRule>
    <cfRule type="expression" dxfId="2957" priority="1248" stopIfTrue="1">
      <formula>$AH28="So"</formula>
    </cfRule>
  </conditionalFormatting>
  <conditionalFormatting sqref="AI28">
    <cfRule type="expression" dxfId="2956" priority="1393" stopIfTrue="1">
      <formula>$AH28="Sa"</formula>
    </cfRule>
    <cfRule type="expression" dxfId="2955" priority="1394" stopIfTrue="1">
      <formula>$AH28="So"</formula>
    </cfRule>
  </conditionalFormatting>
  <conditionalFormatting sqref="AJ28">
    <cfRule type="expression" dxfId="2954" priority="1391" stopIfTrue="1">
      <formula>$AH28="Sa"</formula>
    </cfRule>
    <cfRule type="expression" dxfId="2953" priority="1392" stopIfTrue="1">
      <formula>$AH28="So"</formula>
    </cfRule>
  </conditionalFormatting>
  <conditionalFormatting sqref="AK28">
    <cfRule type="expression" dxfId="2952" priority="1389" stopIfTrue="1">
      <formula>$AH28="Sa"</formula>
    </cfRule>
    <cfRule type="expression" dxfId="2951" priority="1390" stopIfTrue="1">
      <formula>$AH28="So"</formula>
    </cfRule>
  </conditionalFormatting>
  <conditionalFormatting sqref="AI29">
    <cfRule type="expression" dxfId="2950" priority="1382" stopIfTrue="1">
      <formula>$AH29="Sa"</formula>
    </cfRule>
    <cfRule type="expression" dxfId="2949" priority="1383" stopIfTrue="1">
      <formula>$AH29="So"</formula>
    </cfRule>
  </conditionalFormatting>
  <conditionalFormatting sqref="AJ29">
    <cfRule type="expression" dxfId="2948" priority="1380" stopIfTrue="1">
      <formula>$AH29="Sa"</formula>
    </cfRule>
    <cfRule type="expression" dxfId="2947" priority="1381" stopIfTrue="1">
      <formula>$AH29="So"</formula>
    </cfRule>
  </conditionalFormatting>
  <conditionalFormatting sqref="AK29">
    <cfRule type="expression" dxfId="2946" priority="1378" stopIfTrue="1">
      <formula>$AH29="Sa"</formula>
    </cfRule>
    <cfRule type="expression" dxfId="2945" priority="1379" stopIfTrue="1">
      <formula>$AH29="So"</formula>
    </cfRule>
  </conditionalFormatting>
  <conditionalFormatting sqref="AI30">
    <cfRule type="expression" dxfId="2944" priority="1371" stopIfTrue="1">
      <formula>$AH30="Sa"</formula>
    </cfRule>
    <cfRule type="expression" dxfId="2943" priority="1372" stopIfTrue="1">
      <formula>$AH30="So"</formula>
    </cfRule>
  </conditionalFormatting>
  <conditionalFormatting sqref="AJ31">
    <cfRule type="expression" dxfId="2942" priority="1358" stopIfTrue="1">
      <formula>$AH31="Sa"</formula>
    </cfRule>
    <cfRule type="expression" dxfId="2941" priority="1359" stopIfTrue="1">
      <formula>$AH31="So"</formula>
    </cfRule>
  </conditionalFormatting>
  <conditionalFormatting sqref="AK31">
    <cfRule type="expression" dxfId="2940" priority="1356" stopIfTrue="1">
      <formula>$AH31="Sa"</formula>
    </cfRule>
    <cfRule type="expression" dxfId="2939" priority="1357" stopIfTrue="1">
      <formula>$AH31="So"</formula>
    </cfRule>
  </conditionalFormatting>
  <conditionalFormatting sqref="AI32">
    <cfRule type="expression" dxfId="2938" priority="1349" stopIfTrue="1">
      <formula>$AH32="Sa"</formula>
    </cfRule>
    <cfRule type="expression" dxfId="2937" priority="1350" stopIfTrue="1">
      <formula>$AH32="So"</formula>
    </cfRule>
  </conditionalFormatting>
  <conditionalFormatting sqref="AJ32">
    <cfRule type="expression" dxfId="2936" priority="1347" stopIfTrue="1">
      <formula>$AH32="Sa"</formula>
    </cfRule>
    <cfRule type="expression" dxfId="2935" priority="1348" stopIfTrue="1">
      <formula>$AH32="So"</formula>
    </cfRule>
  </conditionalFormatting>
  <conditionalFormatting sqref="AK32">
    <cfRule type="expression" dxfId="2934" priority="1345" stopIfTrue="1">
      <formula>$AH32="Sa"</formula>
    </cfRule>
    <cfRule type="expression" dxfId="2933" priority="1346" stopIfTrue="1">
      <formula>$AH32="So"</formula>
    </cfRule>
  </conditionalFormatting>
  <conditionalFormatting sqref="AI33">
    <cfRule type="expression" dxfId="2932" priority="1338" stopIfTrue="1">
      <formula>$AH33="Sa"</formula>
    </cfRule>
    <cfRule type="expression" dxfId="2931" priority="1339" stopIfTrue="1">
      <formula>$AH33="So"</formula>
    </cfRule>
  </conditionalFormatting>
  <conditionalFormatting sqref="AJ33">
    <cfRule type="expression" dxfId="2930" priority="1336" stopIfTrue="1">
      <formula>$AH33="Sa"</formula>
    </cfRule>
    <cfRule type="expression" dxfId="2929" priority="1337" stopIfTrue="1">
      <formula>$AH33="So"</formula>
    </cfRule>
  </conditionalFormatting>
  <conditionalFormatting sqref="AJ34">
    <cfRule type="expression" dxfId="2928" priority="1325" stopIfTrue="1">
      <formula>$AH34="Sa"</formula>
    </cfRule>
    <cfRule type="expression" dxfId="2927" priority="1326" stopIfTrue="1">
      <formula>$AH34="So"</formula>
    </cfRule>
  </conditionalFormatting>
  <conditionalFormatting sqref="AK34">
    <cfRule type="expression" dxfId="2926" priority="1323" stopIfTrue="1">
      <formula>$AH34="Sa"</formula>
    </cfRule>
    <cfRule type="expression" dxfId="2925" priority="1324" stopIfTrue="1">
      <formula>$AH34="So"</formula>
    </cfRule>
  </conditionalFormatting>
  <conditionalFormatting sqref="AL5">
    <cfRule type="expression" dxfId="2924" priority="1316" stopIfTrue="1">
      <formula>$AH5="Sa"</formula>
    </cfRule>
    <cfRule type="expression" dxfId="2923" priority="1317" stopIfTrue="1">
      <formula>$AH5="So"</formula>
    </cfRule>
  </conditionalFormatting>
  <conditionalFormatting sqref="AL7">
    <cfRule type="expression" dxfId="2922" priority="1310" stopIfTrue="1">
      <formula>$AH7="Sa"</formula>
    </cfRule>
    <cfRule type="expression" dxfId="2921" priority="1311" stopIfTrue="1">
      <formula>$AH7="So"</formula>
    </cfRule>
  </conditionalFormatting>
  <conditionalFormatting sqref="AL8">
    <cfRule type="expression" dxfId="2920" priority="1307" stopIfTrue="1">
      <formula>$AH8="Sa"</formula>
    </cfRule>
    <cfRule type="expression" dxfId="2919" priority="1308" stopIfTrue="1">
      <formula>$AH8="So"</formula>
    </cfRule>
  </conditionalFormatting>
  <conditionalFormatting sqref="AL9">
    <cfRule type="expression" dxfId="2918" priority="1304" stopIfTrue="1">
      <formula>$AH9="Sa"</formula>
    </cfRule>
    <cfRule type="expression" dxfId="2917" priority="1305" stopIfTrue="1">
      <formula>$AH9="So"</formula>
    </cfRule>
  </conditionalFormatting>
  <conditionalFormatting sqref="AL10">
    <cfRule type="expression" dxfId="2916" priority="1301" stopIfTrue="1">
      <formula>$AH10="Sa"</formula>
    </cfRule>
    <cfRule type="expression" dxfId="2915" priority="1302" stopIfTrue="1">
      <formula>$AH10="So"</formula>
    </cfRule>
  </conditionalFormatting>
  <conditionalFormatting sqref="AL11">
    <cfRule type="expression" dxfId="2914" priority="1298" stopIfTrue="1">
      <formula>$AH11="Sa"</formula>
    </cfRule>
    <cfRule type="expression" dxfId="2913" priority="1299" stopIfTrue="1">
      <formula>$AH11="So"</formula>
    </cfRule>
  </conditionalFormatting>
  <conditionalFormatting sqref="AL12">
    <cfRule type="expression" dxfId="2912" priority="1295" stopIfTrue="1">
      <formula>$AH12="Sa"</formula>
    </cfRule>
    <cfRule type="expression" dxfId="2911" priority="1296" stopIfTrue="1">
      <formula>$AH12="So"</formula>
    </cfRule>
  </conditionalFormatting>
  <conditionalFormatting sqref="AL13">
    <cfRule type="expression" dxfId="2910" priority="1292" stopIfTrue="1">
      <formula>$AH13="Sa"</formula>
    </cfRule>
    <cfRule type="expression" dxfId="2909" priority="1293" stopIfTrue="1">
      <formula>$AH13="So"</formula>
    </cfRule>
  </conditionalFormatting>
  <conditionalFormatting sqref="AL15">
    <cfRule type="expression" dxfId="2908" priority="1286" stopIfTrue="1">
      <formula>$AH15="Sa"</formula>
    </cfRule>
    <cfRule type="expression" dxfId="2907" priority="1287" stopIfTrue="1">
      <formula>$AH15="So"</formula>
    </cfRule>
  </conditionalFormatting>
  <conditionalFormatting sqref="AL16">
    <cfRule type="expression" dxfId="2906" priority="1283" stopIfTrue="1">
      <formula>$AH16="Sa"</formula>
    </cfRule>
    <cfRule type="expression" dxfId="2905" priority="1284" stopIfTrue="1">
      <formula>$AH16="So"</formula>
    </cfRule>
  </conditionalFormatting>
  <conditionalFormatting sqref="AL17">
    <cfRule type="expression" dxfId="2904" priority="1280" stopIfTrue="1">
      <formula>$AH17="Sa"</formula>
    </cfRule>
    <cfRule type="expression" dxfId="2903" priority="1281" stopIfTrue="1">
      <formula>$AH17="So"</formula>
    </cfRule>
  </conditionalFormatting>
  <conditionalFormatting sqref="AL18">
    <cfRule type="expression" dxfId="2902" priority="1277" stopIfTrue="1">
      <formula>$AH18="Sa"</formula>
    </cfRule>
    <cfRule type="expression" dxfId="2901" priority="1278" stopIfTrue="1">
      <formula>$AH18="So"</formula>
    </cfRule>
  </conditionalFormatting>
  <conditionalFormatting sqref="AL19">
    <cfRule type="expression" dxfId="2900" priority="1274" stopIfTrue="1">
      <formula>$AH19="Sa"</formula>
    </cfRule>
    <cfRule type="expression" dxfId="2899" priority="1275" stopIfTrue="1">
      <formula>$AH19="So"</formula>
    </cfRule>
  </conditionalFormatting>
  <conditionalFormatting sqref="AL20">
    <cfRule type="expression" dxfId="2898" priority="1271" stopIfTrue="1">
      <formula>$AH20="Sa"</formula>
    </cfRule>
    <cfRule type="expression" dxfId="2897" priority="1272" stopIfTrue="1">
      <formula>$AH20="So"</formula>
    </cfRule>
  </conditionalFormatting>
  <conditionalFormatting sqref="AL22">
    <cfRule type="expression" dxfId="2896" priority="1265" stopIfTrue="1">
      <formula>$AH22="Sa"</formula>
    </cfRule>
    <cfRule type="expression" dxfId="2895" priority="1266" stopIfTrue="1">
      <formula>$AH22="So"</formula>
    </cfRule>
  </conditionalFormatting>
  <conditionalFormatting sqref="AL23">
    <cfRule type="expression" dxfId="2894" priority="1262" stopIfTrue="1">
      <formula>$AH23="Sa"</formula>
    </cfRule>
    <cfRule type="expression" dxfId="2893" priority="1263" stopIfTrue="1">
      <formula>$AH23="So"</formula>
    </cfRule>
  </conditionalFormatting>
  <conditionalFormatting sqref="AL24">
    <cfRule type="expression" dxfId="2892" priority="1259" stopIfTrue="1">
      <formula>$AH24="Sa"</formula>
    </cfRule>
    <cfRule type="expression" dxfId="2891" priority="1260" stopIfTrue="1">
      <formula>$AH24="So"</formula>
    </cfRule>
  </conditionalFormatting>
  <conditionalFormatting sqref="AL25">
    <cfRule type="expression" dxfId="2890" priority="1256" stopIfTrue="1">
      <formula>$AH25="Sa"</formula>
    </cfRule>
    <cfRule type="expression" dxfId="2889" priority="1257" stopIfTrue="1">
      <formula>$AH25="So"</formula>
    </cfRule>
  </conditionalFormatting>
  <conditionalFormatting sqref="AL26">
    <cfRule type="expression" dxfId="2888" priority="1253" stopIfTrue="1">
      <formula>$AH26="Sa"</formula>
    </cfRule>
    <cfRule type="expression" dxfId="2887" priority="1254" stopIfTrue="1">
      <formula>$AH26="So"</formula>
    </cfRule>
  </conditionalFormatting>
  <conditionalFormatting sqref="AL27">
    <cfRule type="expression" dxfId="2886" priority="1250" stopIfTrue="1">
      <formula>$AH27="Sa"</formula>
    </cfRule>
    <cfRule type="expression" dxfId="2885" priority="1251" stopIfTrue="1">
      <formula>$AH27="So"</formula>
    </cfRule>
  </conditionalFormatting>
  <conditionalFormatting sqref="AL29">
    <cfRule type="expression" dxfId="2884" priority="1244" stopIfTrue="1">
      <formula>$AH29="Sa"</formula>
    </cfRule>
    <cfRule type="expression" dxfId="2883" priority="1245" stopIfTrue="1">
      <formula>$AH29="So"</formula>
    </cfRule>
  </conditionalFormatting>
  <conditionalFormatting sqref="AL30">
    <cfRule type="expression" dxfId="2882" priority="1241" stopIfTrue="1">
      <formula>$AH30="Sa"</formula>
    </cfRule>
    <cfRule type="expression" dxfId="2881" priority="1242" stopIfTrue="1">
      <formula>$AH30="So"</formula>
    </cfRule>
  </conditionalFormatting>
  <conditionalFormatting sqref="AL31">
    <cfRule type="expression" dxfId="2880" priority="1238" stopIfTrue="1">
      <formula>$AH31="Sa"</formula>
    </cfRule>
    <cfRule type="expression" dxfId="2879" priority="1239" stopIfTrue="1">
      <formula>$AH31="So"</formula>
    </cfRule>
  </conditionalFormatting>
  <conditionalFormatting sqref="AL32">
    <cfRule type="expression" dxfId="2878" priority="1235" stopIfTrue="1">
      <formula>$AH32="Sa"</formula>
    </cfRule>
    <cfRule type="expression" dxfId="2877" priority="1236" stopIfTrue="1">
      <formula>$AH32="So"</formula>
    </cfRule>
  </conditionalFormatting>
  <conditionalFormatting sqref="AL33">
    <cfRule type="expression" dxfId="2876" priority="1232" stopIfTrue="1">
      <formula>$AH33="Sa"</formula>
    </cfRule>
    <cfRule type="expression" dxfId="2875" priority="1233" stopIfTrue="1">
      <formula>$AH33="So"</formula>
    </cfRule>
  </conditionalFormatting>
  <conditionalFormatting sqref="AL34">
    <cfRule type="expression" dxfId="2874" priority="1229" stopIfTrue="1">
      <formula>$AH34="Sa"</formula>
    </cfRule>
    <cfRule type="expression" dxfId="2873" priority="1230" stopIfTrue="1">
      <formula>$AH34="So"</formula>
    </cfRule>
  </conditionalFormatting>
  <conditionalFormatting sqref="AQ5">
    <cfRule type="expression" dxfId="2872" priority="1225" stopIfTrue="1">
      <formula>$AP5="Sa"</formula>
    </cfRule>
    <cfRule type="expression" dxfId="2871" priority="1226" stopIfTrue="1">
      <formula>$AP5="So"</formula>
    </cfRule>
  </conditionalFormatting>
  <conditionalFormatting sqref="AR5">
    <cfRule type="expression" dxfId="2870" priority="1223" stopIfTrue="1">
      <formula>$AP5="Sa"</formula>
    </cfRule>
    <cfRule type="expression" dxfId="2869" priority="1224" stopIfTrue="1">
      <formula>$AP5="So"</formula>
    </cfRule>
  </conditionalFormatting>
  <conditionalFormatting sqref="AS5">
    <cfRule type="expression" dxfId="2868" priority="1221" stopIfTrue="1">
      <formula>$AP5="Sa"</formula>
    </cfRule>
    <cfRule type="expression" dxfId="2867" priority="1222" stopIfTrue="1">
      <formula>$AP5="So"</formula>
    </cfRule>
  </conditionalFormatting>
  <conditionalFormatting sqref="AQ6">
    <cfRule type="expression" dxfId="2866" priority="1214" stopIfTrue="1">
      <formula>$AP6="Sa"</formula>
    </cfRule>
    <cfRule type="expression" dxfId="2865" priority="1215" stopIfTrue="1">
      <formula>$AP6="So"</formula>
    </cfRule>
  </conditionalFormatting>
  <conditionalFormatting sqref="AR6">
    <cfRule type="expression" dxfId="2864" priority="1212" stopIfTrue="1">
      <formula>$AP6="Sa"</formula>
    </cfRule>
    <cfRule type="expression" dxfId="2863" priority="1213" stopIfTrue="1">
      <formula>$AP6="So"</formula>
    </cfRule>
  </conditionalFormatting>
  <conditionalFormatting sqref="AS6">
    <cfRule type="expression" dxfId="2862" priority="1210" stopIfTrue="1">
      <formula>$AP6="Sa"</formula>
    </cfRule>
    <cfRule type="expression" dxfId="2861" priority="1211" stopIfTrue="1">
      <formula>$AP6="So"</formula>
    </cfRule>
  </conditionalFormatting>
  <conditionalFormatting sqref="AR14">
    <cfRule type="expression" dxfId="2860" priority="1124" stopIfTrue="1">
      <formula>$AP14="Sa"</formula>
    </cfRule>
    <cfRule type="expression" dxfId="2859" priority="1125" stopIfTrue="1">
      <formula>$AP14="So"</formula>
    </cfRule>
  </conditionalFormatting>
  <conditionalFormatting sqref="AQ7">
    <cfRule type="expression" dxfId="2858" priority="1203" stopIfTrue="1">
      <formula>$AP7="Sa"</formula>
    </cfRule>
    <cfRule type="expression" dxfId="2857" priority="1204" stopIfTrue="1">
      <formula>$AP7="So"</formula>
    </cfRule>
  </conditionalFormatting>
  <conditionalFormatting sqref="AR7">
    <cfRule type="expression" dxfId="2856" priority="1201" stopIfTrue="1">
      <formula>$AP7="Sa"</formula>
    </cfRule>
    <cfRule type="expression" dxfId="2855" priority="1202" stopIfTrue="1">
      <formula>$AP7="So"</formula>
    </cfRule>
  </conditionalFormatting>
  <conditionalFormatting sqref="AS7">
    <cfRule type="expression" dxfId="2854" priority="1199" stopIfTrue="1">
      <formula>$AP7="Sa"</formula>
    </cfRule>
    <cfRule type="expression" dxfId="2853" priority="1200" stopIfTrue="1">
      <formula>$AP7="So"</formula>
    </cfRule>
  </conditionalFormatting>
  <conditionalFormatting sqref="AQ8">
    <cfRule type="expression" dxfId="2852" priority="1192" stopIfTrue="1">
      <formula>$AP8="Sa"</formula>
    </cfRule>
    <cfRule type="expression" dxfId="2851" priority="1193" stopIfTrue="1">
      <formula>$AP8="So"</formula>
    </cfRule>
  </conditionalFormatting>
  <conditionalFormatting sqref="AR8">
    <cfRule type="expression" dxfId="2850" priority="1190" stopIfTrue="1">
      <formula>$AP8="Sa"</formula>
    </cfRule>
    <cfRule type="expression" dxfId="2849" priority="1191" stopIfTrue="1">
      <formula>$AP8="So"</formula>
    </cfRule>
  </conditionalFormatting>
  <conditionalFormatting sqref="AS8">
    <cfRule type="expression" dxfId="2848" priority="1188" stopIfTrue="1">
      <formula>$AP8="Sa"</formula>
    </cfRule>
    <cfRule type="expression" dxfId="2847" priority="1189" stopIfTrue="1">
      <formula>$AP8="So"</formula>
    </cfRule>
  </conditionalFormatting>
  <conditionalFormatting sqref="AR18">
    <cfRule type="expression" dxfId="2846" priority="1080" stopIfTrue="1">
      <formula>$AP18="Sa"</formula>
    </cfRule>
    <cfRule type="expression" dxfId="2845" priority="1081" stopIfTrue="1">
      <formula>$AP18="So"</formula>
    </cfRule>
  </conditionalFormatting>
  <conditionalFormatting sqref="AQ9">
    <cfRule type="expression" dxfId="2844" priority="1181" stopIfTrue="1">
      <formula>$AP9="Sa"</formula>
    </cfRule>
    <cfRule type="expression" dxfId="2843" priority="1182" stopIfTrue="1">
      <formula>$AP9="So"</formula>
    </cfRule>
  </conditionalFormatting>
  <conditionalFormatting sqref="AR9">
    <cfRule type="expression" dxfId="2842" priority="1179" stopIfTrue="1">
      <formula>$AP9="Sa"</formula>
    </cfRule>
    <cfRule type="expression" dxfId="2841" priority="1180" stopIfTrue="1">
      <formula>$AP9="So"</formula>
    </cfRule>
  </conditionalFormatting>
  <conditionalFormatting sqref="AS9">
    <cfRule type="expression" dxfId="2840" priority="1177" stopIfTrue="1">
      <formula>$AP9="Sa"</formula>
    </cfRule>
    <cfRule type="expression" dxfId="2839" priority="1178" stopIfTrue="1">
      <formula>$AP9="So"</formula>
    </cfRule>
  </conditionalFormatting>
  <conditionalFormatting sqref="AS16">
    <cfRule type="expression" dxfId="2838" priority="1100" stopIfTrue="1">
      <formula>$AP16="Sa"</formula>
    </cfRule>
    <cfRule type="expression" dxfId="2837" priority="1101" stopIfTrue="1">
      <formula>$AP16="So"</formula>
    </cfRule>
  </conditionalFormatting>
  <conditionalFormatting sqref="AQ10">
    <cfRule type="expression" dxfId="2836" priority="1170" stopIfTrue="1">
      <formula>$AP10="Sa"</formula>
    </cfRule>
    <cfRule type="expression" dxfId="2835" priority="1171" stopIfTrue="1">
      <formula>$AP10="So"</formula>
    </cfRule>
  </conditionalFormatting>
  <conditionalFormatting sqref="AR10">
    <cfRule type="expression" dxfId="2834" priority="1168" stopIfTrue="1">
      <formula>$AP10="Sa"</formula>
    </cfRule>
    <cfRule type="expression" dxfId="2833" priority="1169" stopIfTrue="1">
      <formula>$AP10="So"</formula>
    </cfRule>
  </conditionalFormatting>
  <conditionalFormatting sqref="AS10">
    <cfRule type="expression" dxfId="2832" priority="1166" stopIfTrue="1">
      <formula>$AP10="Sa"</formula>
    </cfRule>
    <cfRule type="expression" dxfId="2831" priority="1167" stopIfTrue="1">
      <formula>$AP10="So"</formula>
    </cfRule>
  </conditionalFormatting>
  <conditionalFormatting sqref="AQ11">
    <cfRule type="expression" dxfId="2830" priority="1159" stopIfTrue="1">
      <formula>$AP11="Sa"</formula>
    </cfRule>
    <cfRule type="expression" dxfId="2829" priority="1160" stopIfTrue="1">
      <formula>$AP11="So"</formula>
    </cfRule>
  </conditionalFormatting>
  <conditionalFormatting sqref="AR11">
    <cfRule type="expression" dxfId="2828" priority="1157" stopIfTrue="1">
      <formula>$AP11="Sa"</formula>
    </cfRule>
    <cfRule type="expression" dxfId="2827" priority="1158" stopIfTrue="1">
      <formula>$AP11="So"</formula>
    </cfRule>
  </conditionalFormatting>
  <conditionalFormatting sqref="AS11">
    <cfRule type="expression" dxfId="2826" priority="1155" stopIfTrue="1">
      <formula>$AP11="Sa"</formula>
    </cfRule>
    <cfRule type="expression" dxfId="2825" priority="1156" stopIfTrue="1">
      <formula>$AP11="So"</formula>
    </cfRule>
  </conditionalFormatting>
  <conditionalFormatting sqref="AQ12">
    <cfRule type="expression" dxfId="2824" priority="1148" stopIfTrue="1">
      <formula>$AP12="Sa"</formula>
    </cfRule>
    <cfRule type="expression" dxfId="2823" priority="1149" stopIfTrue="1">
      <formula>$AP12="So"</formula>
    </cfRule>
  </conditionalFormatting>
  <conditionalFormatting sqref="AR12">
    <cfRule type="expression" dxfId="2822" priority="1146" stopIfTrue="1">
      <formula>$AP12="Sa"</formula>
    </cfRule>
    <cfRule type="expression" dxfId="2821" priority="1147" stopIfTrue="1">
      <formula>$AP12="So"</formula>
    </cfRule>
  </conditionalFormatting>
  <conditionalFormatting sqref="AS12">
    <cfRule type="expression" dxfId="2820" priority="1144" stopIfTrue="1">
      <formula>$AP12="Sa"</formula>
    </cfRule>
    <cfRule type="expression" dxfId="2819" priority="1145" stopIfTrue="1">
      <formula>$AP12="So"</formula>
    </cfRule>
  </conditionalFormatting>
  <conditionalFormatting sqref="AQ13">
    <cfRule type="expression" dxfId="2818" priority="1137" stopIfTrue="1">
      <formula>$AP13="Sa"</formula>
    </cfRule>
    <cfRule type="expression" dxfId="2817" priority="1138" stopIfTrue="1">
      <formula>$AP13="So"</formula>
    </cfRule>
  </conditionalFormatting>
  <conditionalFormatting sqref="AR13">
    <cfRule type="expression" dxfId="2816" priority="1135" stopIfTrue="1">
      <formula>$AP13="Sa"</formula>
    </cfRule>
    <cfRule type="expression" dxfId="2815" priority="1136" stopIfTrue="1">
      <formula>$AP13="So"</formula>
    </cfRule>
  </conditionalFormatting>
  <conditionalFormatting sqref="AS13">
    <cfRule type="expression" dxfId="2814" priority="1133" stopIfTrue="1">
      <formula>$AP13="Sa"</formula>
    </cfRule>
    <cfRule type="expression" dxfId="2813" priority="1134" stopIfTrue="1">
      <formula>$AP13="So"</formula>
    </cfRule>
  </conditionalFormatting>
  <conditionalFormatting sqref="AS21">
    <cfRule type="expression" dxfId="2812" priority="1045" stopIfTrue="1">
      <formula>$AP21="Sa"</formula>
    </cfRule>
    <cfRule type="expression" dxfId="2811" priority="1046" stopIfTrue="1">
      <formula>$AP21="So"</formula>
    </cfRule>
  </conditionalFormatting>
  <conditionalFormatting sqref="AQ14">
    <cfRule type="expression" dxfId="2810" priority="1126" stopIfTrue="1">
      <formula>$AP14="Sa"</formula>
    </cfRule>
    <cfRule type="expression" dxfId="2809" priority="1127" stopIfTrue="1">
      <formula>$AP14="So"</formula>
    </cfRule>
  </conditionalFormatting>
  <conditionalFormatting sqref="AS14">
    <cfRule type="expression" dxfId="2808" priority="1122" stopIfTrue="1">
      <formula>$AP14="Sa"</formula>
    </cfRule>
    <cfRule type="expression" dxfId="2807" priority="1123" stopIfTrue="1">
      <formula>$AP14="So"</formula>
    </cfRule>
  </conditionalFormatting>
  <conditionalFormatting sqref="AQ20">
    <cfRule type="expression" dxfId="2806" priority="1060" stopIfTrue="1">
      <formula>$AP20="Sa"</formula>
    </cfRule>
    <cfRule type="expression" dxfId="2805" priority="1061" stopIfTrue="1">
      <formula>$AP20="So"</formula>
    </cfRule>
  </conditionalFormatting>
  <conditionalFormatting sqref="AQ22">
    <cfRule type="expression" dxfId="2804" priority="1038" stopIfTrue="1">
      <formula>$AP22="Sa"</formula>
    </cfRule>
    <cfRule type="expression" dxfId="2803" priority="1039" stopIfTrue="1">
      <formula>$AP22="So"</formula>
    </cfRule>
  </conditionalFormatting>
  <conditionalFormatting sqref="AQ15">
    <cfRule type="expression" dxfId="2802" priority="1115" stopIfTrue="1">
      <formula>$AP15="Sa"</formula>
    </cfRule>
    <cfRule type="expression" dxfId="2801" priority="1116" stopIfTrue="1">
      <formula>$AP15="So"</formula>
    </cfRule>
  </conditionalFormatting>
  <conditionalFormatting sqref="AR15">
    <cfRule type="expression" dxfId="2800" priority="1113" stopIfTrue="1">
      <formula>$AP15="Sa"</formula>
    </cfRule>
    <cfRule type="expression" dxfId="2799" priority="1114" stopIfTrue="1">
      <formula>$AP15="So"</formula>
    </cfRule>
  </conditionalFormatting>
  <conditionalFormatting sqref="AS15">
    <cfRule type="expression" dxfId="2798" priority="1111" stopIfTrue="1">
      <formula>$AP15="Sa"</formula>
    </cfRule>
    <cfRule type="expression" dxfId="2797" priority="1112" stopIfTrue="1">
      <formula>$AP15="So"</formula>
    </cfRule>
  </conditionalFormatting>
  <conditionalFormatting sqref="AQ16">
    <cfRule type="expression" dxfId="2796" priority="1104" stopIfTrue="1">
      <formula>$AP16="Sa"</formula>
    </cfRule>
    <cfRule type="expression" dxfId="2795" priority="1105" stopIfTrue="1">
      <formula>$AP16="So"</formula>
    </cfRule>
  </conditionalFormatting>
  <conditionalFormatting sqref="AR16">
    <cfRule type="expression" dxfId="2794" priority="1102" stopIfTrue="1">
      <formula>$AP16="Sa"</formula>
    </cfRule>
    <cfRule type="expression" dxfId="2793" priority="1103" stopIfTrue="1">
      <formula>$AP16="So"</formula>
    </cfRule>
  </conditionalFormatting>
  <conditionalFormatting sqref="AQ17">
    <cfRule type="expression" dxfId="2792" priority="1093" stopIfTrue="1">
      <formula>$AP17="Sa"</formula>
    </cfRule>
    <cfRule type="expression" dxfId="2791" priority="1094" stopIfTrue="1">
      <formula>$AP17="So"</formula>
    </cfRule>
  </conditionalFormatting>
  <conditionalFormatting sqref="AR17">
    <cfRule type="expression" dxfId="2790" priority="1091" stopIfTrue="1">
      <formula>$AP17="Sa"</formula>
    </cfRule>
    <cfRule type="expression" dxfId="2789" priority="1092" stopIfTrue="1">
      <formula>$AP17="So"</formula>
    </cfRule>
  </conditionalFormatting>
  <conditionalFormatting sqref="AS17">
    <cfRule type="expression" dxfId="2788" priority="1089" stopIfTrue="1">
      <formula>$AP17="Sa"</formula>
    </cfRule>
    <cfRule type="expression" dxfId="2787" priority="1090" stopIfTrue="1">
      <formula>$AP17="So"</formula>
    </cfRule>
  </conditionalFormatting>
  <conditionalFormatting sqref="AR22">
    <cfRule type="expression" dxfId="2786" priority="1036" stopIfTrue="1">
      <formula>$AP22="Sa"</formula>
    </cfRule>
    <cfRule type="expression" dxfId="2785" priority="1037" stopIfTrue="1">
      <formula>$AP22="So"</formula>
    </cfRule>
  </conditionalFormatting>
  <conditionalFormatting sqref="AQ18">
    <cfRule type="expression" dxfId="2784" priority="1082" stopIfTrue="1">
      <formula>$AP18="Sa"</formula>
    </cfRule>
    <cfRule type="expression" dxfId="2783" priority="1083" stopIfTrue="1">
      <formula>$AP18="So"</formula>
    </cfRule>
  </conditionalFormatting>
  <conditionalFormatting sqref="AS18">
    <cfRule type="expression" dxfId="2782" priority="1078" stopIfTrue="1">
      <formula>$AP18="Sa"</formula>
    </cfRule>
    <cfRule type="expression" dxfId="2781" priority="1079" stopIfTrue="1">
      <formula>$AP18="So"</formula>
    </cfRule>
  </conditionalFormatting>
  <conditionalFormatting sqref="AQ19">
    <cfRule type="expression" dxfId="2780" priority="1071" stopIfTrue="1">
      <formula>$AP19="Sa"</formula>
    </cfRule>
    <cfRule type="expression" dxfId="2779" priority="1072" stopIfTrue="1">
      <formula>$AP19="So"</formula>
    </cfRule>
  </conditionalFormatting>
  <conditionalFormatting sqref="AR19">
    <cfRule type="expression" dxfId="2778" priority="1069" stopIfTrue="1">
      <formula>$AP19="Sa"</formula>
    </cfRule>
    <cfRule type="expression" dxfId="2777" priority="1070" stopIfTrue="1">
      <formula>$AP19="So"</formula>
    </cfRule>
  </conditionalFormatting>
  <conditionalFormatting sqref="AS19">
    <cfRule type="expression" dxfId="2776" priority="1067" stopIfTrue="1">
      <formula>$AP19="Sa"</formula>
    </cfRule>
    <cfRule type="expression" dxfId="2775" priority="1068" stopIfTrue="1">
      <formula>$AP19="So"</formula>
    </cfRule>
  </conditionalFormatting>
  <conditionalFormatting sqref="AR25">
    <cfRule type="expression" dxfId="2774" priority="1003" stopIfTrue="1">
      <formula>$AP25="Sa"</formula>
    </cfRule>
    <cfRule type="expression" dxfId="2773" priority="1004" stopIfTrue="1">
      <formula>$AP25="So"</formula>
    </cfRule>
  </conditionalFormatting>
  <conditionalFormatting sqref="AR20">
    <cfRule type="expression" dxfId="2772" priority="1058" stopIfTrue="1">
      <formula>$AP20="Sa"</formula>
    </cfRule>
    <cfRule type="expression" dxfId="2771" priority="1059" stopIfTrue="1">
      <formula>$AP20="So"</formula>
    </cfRule>
  </conditionalFormatting>
  <conditionalFormatting sqref="AS20">
    <cfRule type="expression" dxfId="2770" priority="1056" stopIfTrue="1">
      <formula>$AP20="Sa"</formula>
    </cfRule>
    <cfRule type="expression" dxfId="2769" priority="1057" stopIfTrue="1">
      <formula>$AP20="So"</formula>
    </cfRule>
  </conditionalFormatting>
  <conditionalFormatting sqref="AS24">
    <cfRule type="expression" dxfId="2768" priority="1012" stopIfTrue="1">
      <formula>$AP24="Sa"</formula>
    </cfRule>
    <cfRule type="expression" dxfId="2767" priority="1013" stopIfTrue="1">
      <formula>$AP24="So"</formula>
    </cfRule>
  </conditionalFormatting>
  <conditionalFormatting sqref="AQ21">
    <cfRule type="expression" dxfId="2766" priority="1049" stopIfTrue="1">
      <formula>$AP21="Sa"</formula>
    </cfRule>
    <cfRule type="expression" dxfId="2765" priority="1050" stopIfTrue="1">
      <formula>$AP21="So"</formula>
    </cfRule>
  </conditionalFormatting>
  <conditionalFormatting sqref="AR21">
    <cfRule type="expression" dxfId="2764" priority="1047" stopIfTrue="1">
      <formula>$AP21="Sa"</formula>
    </cfRule>
    <cfRule type="expression" dxfId="2763" priority="1048" stopIfTrue="1">
      <formula>$AP21="So"</formula>
    </cfRule>
  </conditionalFormatting>
  <conditionalFormatting sqref="AS22">
    <cfRule type="expression" dxfId="2762" priority="1034" stopIfTrue="1">
      <formula>$AP22="Sa"</formula>
    </cfRule>
    <cfRule type="expression" dxfId="2761" priority="1035" stopIfTrue="1">
      <formula>$AP22="So"</formula>
    </cfRule>
  </conditionalFormatting>
  <conditionalFormatting sqref="AQ23">
    <cfRule type="expression" dxfId="2760" priority="1027" stopIfTrue="1">
      <formula>$AP23="Sa"</formula>
    </cfRule>
    <cfRule type="expression" dxfId="2759" priority="1028" stopIfTrue="1">
      <formula>$AP23="So"</formula>
    </cfRule>
  </conditionalFormatting>
  <conditionalFormatting sqref="AR23">
    <cfRule type="expression" dxfId="2758" priority="1025" stopIfTrue="1">
      <formula>$AP23="Sa"</formula>
    </cfRule>
    <cfRule type="expression" dxfId="2757" priority="1026" stopIfTrue="1">
      <formula>$AP23="So"</formula>
    </cfRule>
  </conditionalFormatting>
  <conditionalFormatting sqref="AS23">
    <cfRule type="expression" dxfId="2756" priority="1023" stopIfTrue="1">
      <formula>$AP23="Sa"</formula>
    </cfRule>
    <cfRule type="expression" dxfId="2755" priority="1024" stopIfTrue="1">
      <formula>$AP23="So"</formula>
    </cfRule>
  </conditionalFormatting>
  <conditionalFormatting sqref="AQ24">
    <cfRule type="expression" dxfId="2754" priority="1016" stopIfTrue="1">
      <formula>$AP24="Sa"</formula>
    </cfRule>
    <cfRule type="expression" dxfId="2753" priority="1017" stopIfTrue="1">
      <formula>$AP24="So"</formula>
    </cfRule>
  </conditionalFormatting>
  <conditionalFormatting sqref="AR24">
    <cfRule type="expression" dxfId="2752" priority="1014" stopIfTrue="1">
      <formula>$AP24="Sa"</formula>
    </cfRule>
    <cfRule type="expression" dxfId="2751" priority="1015" stopIfTrue="1">
      <formula>$AP24="So"</formula>
    </cfRule>
  </conditionalFormatting>
  <conditionalFormatting sqref="AS28">
    <cfRule type="expression" dxfId="2750" priority="968" stopIfTrue="1">
      <formula>$AP28="Sa"</formula>
    </cfRule>
    <cfRule type="expression" dxfId="2749" priority="969" stopIfTrue="1">
      <formula>$AP28="So"</formula>
    </cfRule>
  </conditionalFormatting>
  <conditionalFormatting sqref="AQ25">
    <cfRule type="expression" dxfId="2748" priority="1005" stopIfTrue="1">
      <formula>$AP25="Sa"</formula>
    </cfRule>
    <cfRule type="expression" dxfId="2747" priority="1006" stopIfTrue="1">
      <formula>$AP25="So"</formula>
    </cfRule>
  </conditionalFormatting>
  <conditionalFormatting sqref="AS25">
    <cfRule type="expression" dxfId="2746" priority="1001" stopIfTrue="1">
      <formula>$AP25="Sa"</formula>
    </cfRule>
    <cfRule type="expression" dxfId="2745" priority="1002" stopIfTrue="1">
      <formula>$AP25="So"</formula>
    </cfRule>
  </conditionalFormatting>
  <conditionalFormatting sqref="AQ28">
    <cfRule type="expression" dxfId="2744" priority="972" stopIfTrue="1">
      <formula>$AP28="Sa"</formula>
    </cfRule>
    <cfRule type="expression" dxfId="2743" priority="973" stopIfTrue="1">
      <formula>$AP28="So"</formula>
    </cfRule>
  </conditionalFormatting>
  <conditionalFormatting sqref="AQ29">
    <cfRule type="expression" dxfId="2742" priority="961" stopIfTrue="1">
      <formula>$AP29="Sa"</formula>
    </cfRule>
    <cfRule type="expression" dxfId="2741" priority="962" stopIfTrue="1">
      <formula>$AP29="So"</formula>
    </cfRule>
  </conditionalFormatting>
  <conditionalFormatting sqref="AQ26">
    <cfRule type="expression" dxfId="2740" priority="994" stopIfTrue="1">
      <formula>$AP26="Sa"</formula>
    </cfRule>
    <cfRule type="expression" dxfId="2739" priority="995" stopIfTrue="1">
      <formula>$AP26="So"</formula>
    </cfRule>
  </conditionalFormatting>
  <conditionalFormatting sqref="AR26">
    <cfRule type="expression" dxfId="2738" priority="992" stopIfTrue="1">
      <formula>$AP26="Sa"</formula>
    </cfRule>
    <cfRule type="expression" dxfId="2737" priority="993" stopIfTrue="1">
      <formula>$AP26="So"</formula>
    </cfRule>
  </conditionalFormatting>
  <conditionalFormatting sqref="AS26">
    <cfRule type="expression" dxfId="2736" priority="990" stopIfTrue="1">
      <formula>$AP26="Sa"</formula>
    </cfRule>
    <cfRule type="expression" dxfId="2735" priority="991" stopIfTrue="1">
      <formula>$AP26="So"</formula>
    </cfRule>
  </conditionalFormatting>
  <conditionalFormatting sqref="AQ27">
    <cfRule type="expression" dxfId="2734" priority="983" stopIfTrue="1">
      <formula>$AP27="Sa"</formula>
    </cfRule>
    <cfRule type="expression" dxfId="2733" priority="984" stopIfTrue="1">
      <formula>$AP27="So"</formula>
    </cfRule>
  </conditionalFormatting>
  <conditionalFormatting sqref="AR27">
    <cfRule type="expression" dxfId="2732" priority="981" stopIfTrue="1">
      <formula>$AP27="Sa"</formula>
    </cfRule>
    <cfRule type="expression" dxfId="2731" priority="982" stopIfTrue="1">
      <formula>$AP27="So"</formula>
    </cfRule>
  </conditionalFormatting>
  <conditionalFormatting sqref="AS27">
    <cfRule type="expression" dxfId="2730" priority="979" stopIfTrue="1">
      <formula>$AP27="Sa"</formula>
    </cfRule>
    <cfRule type="expression" dxfId="2729" priority="980" stopIfTrue="1">
      <formula>$AP27="So"</formula>
    </cfRule>
  </conditionalFormatting>
  <conditionalFormatting sqref="AR28">
    <cfRule type="expression" dxfId="2728" priority="970" stopIfTrue="1">
      <formula>$AP28="Sa"</formula>
    </cfRule>
    <cfRule type="expression" dxfId="2727" priority="971" stopIfTrue="1">
      <formula>$AP28="So"</formula>
    </cfRule>
  </conditionalFormatting>
  <conditionalFormatting sqref="AR30">
    <cfRule type="expression" dxfId="2726" priority="948" stopIfTrue="1">
      <formula>$AP30="Sa"</formula>
    </cfRule>
    <cfRule type="expression" dxfId="2725" priority="949" stopIfTrue="1">
      <formula>$AP30="So"</formula>
    </cfRule>
  </conditionalFormatting>
  <conditionalFormatting sqref="AR29">
    <cfRule type="expression" dxfId="2724" priority="959" stopIfTrue="1">
      <formula>$AP29="Sa"</formula>
    </cfRule>
    <cfRule type="expression" dxfId="2723" priority="960" stopIfTrue="1">
      <formula>$AP29="So"</formula>
    </cfRule>
  </conditionalFormatting>
  <conditionalFormatting sqref="AS29">
    <cfRule type="expression" dxfId="2722" priority="957" stopIfTrue="1">
      <formula>$AP29="Sa"</formula>
    </cfRule>
    <cfRule type="expression" dxfId="2721" priority="958" stopIfTrue="1">
      <formula>$AP29="So"</formula>
    </cfRule>
  </conditionalFormatting>
  <conditionalFormatting sqref="AQ30">
    <cfRule type="expression" dxfId="2720" priority="950" stopIfTrue="1">
      <formula>$AP30="Sa"</formula>
    </cfRule>
    <cfRule type="expression" dxfId="2719" priority="951" stopIfTrue="1">
      <formula>$AP30="So"</formula>
    </cfRule>
  </conditionalFormatting>
  <conditionalFormatting sqref="AS30">
    <cfRule type="expression" dxfId="2718" priority="946" stopIfTrue="1">
      <formula>$AP30="Sa"</formula>
    </cfRule>
    <cfRule type="expression" dxfId="2717" priority="947" stopIfTrue="1">
      <formula>$AP30="So"</formula>
    </cfRule>
  </conditionalFormatting>
  <conditionalFormatting sqref="AR32">
    <cfRule type="expression" dxfId="2716" priority="926" stopIfTrue="1">
      <formula>$AP32="Sa"</formula>
    </cfRule>
    <cfRule type="expression" dxfId="2715" priority="927" stopIfTrue="1">
      <formula>$AP32="So"</formula>
    </cfRule>
  </conditionalFormatting>
  <conditionalFormatting sqref="AQ31">
    <cfRule type="expression" dxfId="2714" priority="939" stopIfTrue="1">
      <formula>$AP31="Sa"</formula>
    </cfRule>
    <cfRule type="expression" dxfId="2713" priority="940" stopIfTrue="1">
      <formula>$AP31="So"</formula>
    </cfRule>
  </conditionalFormatting>
  <conditionalFormatting sqref="AR31">
    <cfRule type="expression" dxfId="2712" priority="937" stopIfTrue="1">
      <formula>$AP31="Sa"</formula>
    </cfRule>
    <cfRule type="expression" dxfId="2711" priority="938" stopIfTrue="1">
      <formula>$AP31="So"</formula>
    </cfRule>
  </conditionalFormatting>
  <conditionalFormatting sqref="AS31">
    <cfRule type="expression" dxfId="2710" priority="935" stopIfTrue="1">
      <formula>$AP31="Sa"</formula>
    </cfRule>
    <cfRule type="expression" dxfId="2709" priority="936" stopIfTrue="1">
      <formula>$AP31="So"</formula>
    </cfRule>
  </conditionalFormatting>
  <conditionalFormatting sqref="AS32">
    <cfRule type="expression" dxfId="2708" priority="924" stopIfTrue="1">
      <formula>$AP32="Sa"</formula>
    </cfRule>
    <cfRule type="expression" dxfId="2707" priority="925" stopIfTrue="1">
      <formula>$AP32="So"</formula>
    </cfRule>
  </conditionalFormatting>
  <conditionalFormatting sqref="AQ32">
    <cfRule type="expression" dxfId="2706" priority="928" stopIfTrue="1">
      <formula>$AP32="Sa"</formula>
    </cfRule>
    <cfRule type="expression" dxfId="2705" priority="929" stopIfTrue="1">
      <formula>$AP32="So"</formula>
    </cfRule>
  </conditionalFormatting>
  <conditionalFormatting sqref="AQ33">
    <cfRule type="expression" dxfId="2704" priority="917" stopIfTrue="1">
      <formula>$AP33="Sa"</formula>
    </cfRule>
    <cfRule type="expression" dxfId="2703" priority="918" stopIfTrue="1">
      <formula>$AP33="So"</formula>
    </cfRule>
  </conditionalFormatting>
  <conditionalFormatting sqref="AR33">
    <cfRule type="expression" dxfId="2702" priority="915" stopIfTrue="1">
      <formula>$AP33="Sa"</formula>
    </cfRule>
    <cfRule type="expression" dxfId="2701" priority="916" stopIfTrue="1">
      <formula>$AP33="So"</formula>
    </cfRule>
  </conditionalFormatting>
  <conditionalFormatting sqref="AS33">
    <cfRule type="expression" dxfId="2700" priority="913" stopIfTrue="1">
      <formula>$AP33="Sa"</formula>
    </cfRule>
    <cfRule type="expression" dxfId="2699" priority="914" stopIfTrue="1">
      <formula>$AP33="So"</formula>
    </cfRule>
  </conditionalFormatting>
  <conditionalFormatting sqref="AT5">
    <cfRule type="expression" dxfId="2698" priority="906" stopIfTrue="1">
      <formula>$AP5="Sa"</formula>
    </cfRule>
    <cfRule type="expression" dxfId="2697" priority="907" stopIfTrue="1">
      <formula>$AP5="So"</formula>
    </cfRule>
  </conditionalFormatting>
  <conditionalFormatting sqref="AT6">
    <cfRule type="expression" dxfId="2696" priority="903" stopIfTrue="1">
      <formula>$AP6="Sa"</formula>
    </cfRule>
    <cfRule type="expression" dxfId="2695" priority="904" stopIfTrue="1">
      <formula>$AP6="So"</formula>
    </cfRule>
  </conditionalFormatting>
  <conditionalFormatting sqref="AT7">
    <cfRule type="expression" dxfId="2694" priority="900" stopIfTrue="1">
      <formula>$AP7="Sa"</formula>
    </cfRule>
    <cfRule type="expression" dxfId="2693" priority="901" stopIfTrue="1">
      <formula>$AP7="So"</formula>
    </cfRule>
  </conditionalFormatting>
  <conditionalFormatting sqref="AT8">
    <cfRule type="expression" dxfId="2692" priority="897" stopIfTrue="1">
      <formula>$AP8="Sa"</formula>
    </cfRule>
    <cfRule type="expression" dxfId="2691" priority="898" stopIfTrue="1">
      <formula>$AP8="So"</formula>
    </cfRule>
  </conditionalFormatting>
  <conditionalFormatting sqref="AT9">
    <cfRule type="expression" dxfId="2690" priority="894" stopIfTrue="1">
      <formula>$AP9="Sa"</formula>
    </cfRule>
    <cfRule type="expression" dxfId="2689" priority="895" stopIfTrue="1">
      <formula>$AP9="So"</formula>
    </cfRule>
  </conditionalFormatting>
  <conditionalFormatting sqref="AT10">
    <cfRule type="expression" dxfId="2688" priority="891" stopIfTrue="1">
      <formula>$AP10="Sa"</formula>
    </cfRule>
    <cfRule type="expression" dxfId="2687" priority="892" stopIfTrue="1">
      <formula>$AP10="So"</formula>
    </cfRule>
  </conditionalFormatting>
  <conditionalFormatting sqref="AT11">
    <cfRule type="expression" dxfId="2686" priority="888" stopIfTrue="1">
      <formula>$AP11="Sa"</formula>
    </cfRule>
    <cfRule type="expression" dxfId="2685" priority="889" stopIfTrue="1">
      <formula>$AP11="So"</formula>
    </cfRule>
  </conditionalFormatting>
  <conditionalFormatting sqref="AT12">
    <cfRule type="expression" dxfId="2684" priority="885" stopIfTrue="1">
      <formula>$AP12="Sa"</formula>
    </cfRule>
    <cfRule type="expression" dxfId="2683" priority="886" stopIfTrue="1">
      <formula>$AP12="So"</formula>
    </cfRule>
  </conditionalFormatting>
  <conditionalFormatting sqref="AT13">
    <cfRule type="expression" dxfId="2682" priority="882" stopIfTrue="1">
      <formula>$AP13="Sa"</formula>
    </cfRule>
    <cfRule type="expression" dxfId="2681" priority="883" stopIfTrue="1">
      <formula>$AP13="So"</formula>
    </cfRule>
  </conditionalFormatting>
  <conditionalFormatting sqref="AT14">
    <cfRule type="expression" dxfId="2680" priority="879" stopIfTrue="1">
      <formula>$AP14="Sa"</formula>
    </cfRule>
    <cfRule type="expression" dxfId="2679" priority="880" stopIfTrue="1">
      <formula>$AP14="So"</formula>
    </cfRule>
  </conditionalFormatting>
  <conditionalFormatting sqref="AT15">
    <cfRule type="expression" dxfId="2678" priority="876" stopIfTrue="1">
      <formula>$AP15="Sa"</formula>
    </cfRule>
    <cfRule type="expression" dxfId="2677" priority="877" stopIfTrue="1">
      <formula>$AP15="So"</formula>
    </cfRule>
  </conditionalFormatting>
  <conditionalFormatting sqref="AT16">
    <cfRule type="expression" dxfId="2676" priority="873" stopIfTrue="1">
      <formula>$AP16="Sa"</formula>
    </cfRule>
    <cfRule type="expression" dxfId="2675" priority="874" stopIfTrue="1">
      <formula>$AP16="So"</formula>
    </cfRule>
  </conditionalFormatting>
  <conditionalFormatting sqref="AT17">
    <cfRule type="expression" dxfId="2674" priority="870" stopIfTrue="1">
      <formula>$AP17="Sa"</formula>
    </cfRule>
    <cfRule type="expression" dxfId="2673" priority="871" stopIfTrue="1">
      <formula>$AP17="So"</formula>
    </cfRule>
  </conditionalFormatting>
  <conditionalFormatting sqref="AT18">
    <cfRule type="expression" dxfId="2672" priority="867" stopIfTrue="1">
      <formula>$AP18="Sa"</formula>
    </cfRule>
    <cfRule type="expression" dxfId="2671" priority="868" stopIfTrue="1">
      <formula>$AP18="So"</formula>
    </cfRule>
  </conditionalFormatting>
  <conditionalFormatting sqref="AT19">
    <cfRule type="expression" dxfId="2670" priority="864" stopIfTrue="1">
      <formula>$AP19="Sa"</formula>
    </cfRule>
    <cfRule type="expression" dxfId="2669" priority="865" stopIfTrue="1">
      <formula>$AP19="So"</formula>
    </cfRule>
  </conditionalFormatting>
  <conditionalFormatting sqref="AT20">
    <cfRule type="expression" dxfId="2668" priority="861" stopIfTrue="1">
      <formula>$AP20="Sa"</formula>
    </cfRule>
    <cfRule type="expression" dxfId="2667" priority="862" stopIfTrue="1">
      <formula>$AP20="So"</formula>
    </cfRule>
  </conditionalFormatting>
  <conditionalFormatting sqref="AT21">
    <cfRule type="expression" dxfId="2666" priority="858" stopIfTrue="1">
      <formula>$AP21="Sa"</formula>
    </cfRule>
    <cfRule type="expression" dxfId="2665" priority="859" stopIfTrue="1">
      <formula>$AP21="So"</formula>
    </cfRule>
  </conditionalFormatting>
  <conditionalFormatting sqref="AT22">
    <cfRule type="expression" dxfId="2664" priority="855" stopIfTrue="1">
      <formula>$AP22="Sa"</formula>
    </cfRule>
    <cfRule type="expression" dxfId="2663" priority="856" stopIfTrue="1">
      <formula>$AP22="So"</formula>
    </cfRule>
  </conditionalFormatting>
  <conditionalFormatting sqref="AT23">
    <cfRule type="expression" dxfId="2662" priority="852" stopIfTrue="1">
      <formula>$AP23="Sa"</formula>
    </cfRule>
    <cfRule type="expression" dxfId="2661" priority="853" stopIfTrue="1">
      <formula>$AP23="So"</formula>
    </cfRule>
  </conditionalFormatting>
  <conditionalFormatting sqref="AT24">
    <cfRule type="expression" dxfId="2660" priority="849" stopIfTrue="1">
      <formula>$AP24="Sa"</formula>
    </cfRule>
    <cfRule type="expression" dxfId="2659" priority="850" stopIfTrue="1">
      <formula>$AP24="So"</formula>
    </cfRule>
  </conditionalFormatting>
  <conditionalFormatting sqref="AT25">
    <cfRule type="expression" dxfId="2658" priority="846" stopIfTrue="1">
      <formula>$AP25="Sa"</formula>
    </cfRule>
    <cfRule type="expression" dxfId="2657" priority="847" stopIfTrue="1">
      <formula>$AP25="So"</formula>
    </cfRule>
  </conditionalFormatting>
  <conditionalFormatting sqref="AT26">
    <cfRule type="expression" dxfId="2656" priority="843" stopIfTrue="1">
      <formula>$AP26="Sa"</formula>
    </cfRule>
    <cfRule type="expression" dxfId="2655" priority="844" stopIfTrue="1">
      <formula>$AP26="So"</formula>
    </cfRule>
  </conditionalFormatting>
  <conditionalFormatting sqref="AT27">
    <cfRule type="expression" dxfId="2654" priority="840" stopIfTrue="1">
      <formula>$AP27="Sa"</formula>
    </cfRule>
    <cfRule type="expression" dxfId="2653" priority="841" stopIfTrue="1">
      <formula>$AP27="So"</formula>
    </cfRule>
  </conditionalFormatting>
  <conditionalFormatting sqref="AT28">
    <cfRule type="expression" dxfId="2652" priority="837" stopIfTrue="1">
      <formula>$AP28="Sa"</formula>
    </cfRule>
    <cfRule type="expression" dxfId="2651" priority="838" stopIfTrue="1">
      <formula>$AP28="So"</formula>
    </cfRule>
  </conditionalFormatting>
  <conditionalFormatting sqref="AT29">
    <cfRule type="expression" dxfId="2650" priority="834" stopIfTrue="1">
      <formula>$AP29="Sa"</formula>
    </cfRule>
    <cfRule type="expression" dxfId="2649" priority="835" stopIfTrue="1">
      <formula>$AP29="So"</formula>
    </cfRule>
  </conditionalFormatting>
  <conditionalFormatting sqref="AT30">
    <cfRule type="expression" dxfId="2648" priority="831" stopIfTrue="1">
      <formula>$AP30="Sa"</formula>
    </cfRule>
    <cfRule type="expression" dxfId="2647" priority="832" stopIfTrue="1">
      <formula>$AP30="So"</formula>
    </cfRule>
  </conditionalFormatting>
  <conditionalFormatting sqref="AT31">
    <cfRule type="expression" dxfId="2646" priority="828" stopIfTrue="1">
      <formula>$AP31="Sa"</formula>
    </cfRule>
    <cfRule type="expression" dxfId="2645" priority="829" stopIfTrue="1">
      <formula>$AP31="So"</formula>
    </cfRule>
  </conditionalFormatting>
  <conditionalFormatting sqref="AT32">
    <cfRule type="expression" dxfId="2644" priority="825" stopIfTrue="1">
      <formula>$AP32="Sa"</formula>
    </cfRule>
    <cfRule type="expression" dxfId="2643" priority="826" stopIfTrue="1">
      <formula>$AP32="So"</formula>
    </cfRule>
  </conditionalFormatting>
  <conditionalFormatting sqref="AT33">
    <cfRule type="expression" dxfId="2642" priority="822" stopIfTrue="1">
      <formula>$AP33="Sa"</formula>
    </cfRule>
    <cfRule type="expression" dxfId="2641" priority="823" stopIfTrue="1">
      <formula>$AP33="So"</formula>
    </cfRule>
  </conditionalFormatting>
  <conditionalFormatting sqref="G5">
    <cfRule type="expression" dxfId="2640" priority="818" stopIfTrue="1">
      <formula>$B5="Sa"</formula>
    </cfRule>
    <cfRule type="expression" dxfId="2639" priority="819" stopIfTrue="1">
      <formula>$B5="So"</formula>
    </cfRule>
  </conditionalFormatting>
  <conditionalFormatting sqref="G6">
    <cfRule type="expression" dxfId="2638" priority="814" stopIfTrue="1">
      <formula>$B6="Sa"</formula>
    </cfRule>
    <cfRule type="expression" dxfId="2637" priority="815" stopIfTrue="1">
      <formula>$B6="So"</formula>
    </cfRule>
  </conditionalFormatting>
  <conditionalFormatting sqref="G7">
    <cfRule type="expression" dxfId="2636" priority="810" stopIfTrue="1">
      <formula>$B7="Sa"</formula>
    </cfRule>
    <cfRule type="expression" dxfId="2635" priority="811" stopIfTrue="1">
      <formula>$B7="So"</formula>
    </cfRule>
  </conditionalFormatting>
  <conditionalFormatting sqref="G8">
    <cfRule type="expression" dxfId="2634" priority="806" stopIfTrue="1">
      <formula>$B8="Sa"</formula>
    </cfRule>
    <cfRule type="expression" dxfId="2633" priority="807" stopIfTrue="1">
      <formula>$B8="So"</formula>
    </cfRule>
  </conditionalFormatting>
  <conditionalFormatting sqref="G9">
    <cfRule type="expression" dxfId="2632" priority="802" stopIfTrue="1">
      <formula>$B9="Sa"</formula>
    </cfRule>
    <cfRule type="expression" dxfId="2631" priority="803" stopIfTrue="1">
      <formula>$B9="So"</formula>
    </cfRule>
  </conditionalFormatting>
  <conditionalFormatting sqref="G10">
    <cfRule type="expression" dxfId="2630" priority="798" stopIfTrue="1">
      <formula>$B10="Sa"</formula>
    </cfRule>
    <cfRule type="expression" dxfId="2629" priority="799" stopIfTrue="1">
      <formula>$B10="So"</formula>
    </cfRule>
  </conditionalFormatting>
  <conditionalFormatting sqref="G11">
    <cfRule type="expression" dxfId="2628" priority="794" stopIfTrue="1">
      <formula>$B11="Sa"</formula>
    </cfRule>
    <cfRule type="expression" dxfId="2627" priority="795" stopIfTrue="1">
      <formula>$B11="So"</formula>
    </cfRule>
  </conditionalFormatting>
  <conditionalFormatting sqref="G12">
    <cfRule type="expression" dxfId="2626" priority="790" stopIfTrue="1">
      <formula>$B12="Sa"</formula>
    </cfRule>
    <cfRule type="expression" dxfId="2625" priority="791" stopIfTrue="1">
      <formula>$B12="So"</formula>
    </cfRule>
  </conditionalFormatting>
  <conditionalFormatting sqref="G13">
    <cfRule type="expression" dxfId="2624" priority="786" stopIfTrue="1">
      <formula>$B13="Sa"</formula>
    </cfRule>
    <cfRule type="expression" dxfId="2623" priority="787" stopIfTrue="1">
      <formula>$B13="So"</formula>
    </cfRule>
  </conditionalFormatting>
  <conditionalFormatting sqref="G14">
    <cfRule type="expression" dxfId="2622" priority="782" stopIfTrue="1">
      <formula>$B14="Sa"</formula>
    </cfRule>
    <cfRule type="expression" dxfId="2621" priority="783" stopIfTrue="1">
      <formula>$B14="So"</formula>
    </cfRule>
  </conditionalFormatting>
  <conditionalFormatting sqref="G15">
    <cfRule type="expression" dxfId="2620" priority="778" stopIfTrue="1">
      <formula>$B15="Sa"</formula>
    </cfRule>
    <cfRule type="expression" dxfId="2619" priority="779" stopIfTrue="1">
      <formula>$B15="So"</formula>
    </cfRule>
  </conditionalFormatting>
  <conditionalFormatting sqref="G16">
    <cfRule type="expression" dxfId="2618" priority="774" stopIfTrue="1">
      <formula>$B16="Sa"</formula>
    </cfRule>
    <cfRule type="expression" dxfId="2617" priority="775" stopIfTrue="1">
      <formula>$B16="So"</formula>
    </cfRule>
  </conditionalFormatting>
  <conditionalFormatting sqref="G17">
    <cfRule type="expression" dxfId="2616" priority="770" stopIfTrue="1">
      <formula>$B17="Sa"</formula>
    </cfRule>
    <cfRule type="expression" dxfId="2615" priority="771" stopIfTrue="1">
      <formula>$B17="So"</formula>
    </cfRule>
  </conditionalFormatting>
  <conditionalFormatting sqref="G18">
    <cfRule type="expression" dxfId="2614" priority="766" stopIfTrue="1">
      <formula>$B18="Sa"</formula>
    </cfRule>
    <cfRule type="expression" dxfId="2613" priority="767" stopIfTrue="1">
      <formula>$B18="So"</formula>
    </cfRule>
  </conditionalFormatting>
  <conditionalFormatting sqref="G19">
    <cfRule type="expression" dxfId="2612" priority="762" stopIfTrue="1">
      <formula>$B19="Sa"</formula>
    </cfRule>
    <cfRule type="expression" dxfId="2611" priority="763" stopIfTrue="1">
      <formula>$B19="So"</formula>
    </cfRule>
  </conditionalFormatting>
  <conditionalFormatting sqref="G20">
    <cfRule type="expression" dxfId="2610" priority="758" stopIfTrue="1">
      <formula>$B20="Sa"</formula>
    </cfRule>
    <cfRule type="expression" dxfId="2609" priority="759" stopIfTrue="1">
      <formula>$B20="So"</formula>
    </cfRule>
  </conditionalFormatting>
  <conditionalFormatting sqref="G21">
    <cfRule type="expression" dxfId="2608" priority="754" stopIfTrue="1">
      <formula>$B21="Sa"</formula>
    </cfRule>
    <cfRule type="expression" dxfId="2607" priority="755" stopIfTrue="1">
      <formula>$B21="So"</formula>
    </cfRule>
  </conditionalFormatting>
  <conditionalFormatting sqref="G22">
    <cfRule type="expression" dxfId="2606" priority="750" stopIfTrue="1">
      <formula>$B22="Sa"</formula>
    </cfRule>
    <cfRule type="expression" dxfId="2605" priority="751" stopIfTrue="1">
      <formula>$B22="So"</formula>
    </cfRule>
  </conditionalFormatting>
  <conditionalFormatting sqref="G23">
    <cfRule type="expression" dxfId="2604" priority="746" stopIfTrue="1">
      <formula>$B23="Sa"</formula>
    </cfRule>
    <cfRule type="expression" dxfId="2603" priority="747" stopIfTrue="1">
      <formula>$B23="So"</formula>
    </cfRule>
  </conditionalFormatting>
  <conditionalFormatting sqref="G24">
    <cfRule type="expression" dxfId="2602" priority="742" stopIfTrue="1">
      <formula>$B24="Sa"</formula>
    </cfRule>
    <cfRule type="expression" dxfId="2601" priority="743" stopIfTrue="1">
      <formula>$B24="So"</formula>
    </cfRule>
  </conditionalFormatting>
  <conditionalFormatting sqref="G25">
    <cfRule type="expression" dxfId="2600" priority="738" stopIfTrue="1">
      <formula>$B25="Sa"</formula>
    </cfRule>
    <cfRule type="expression" dxfId="2599" priority="739" stopIfTrue="1">
      <formula>$B25="So"</formula>
    </cfRule>
  </conditionalFormatting>
  <conditionalFormatting sqref="G26">
    <cfRule type="expression" dxfId="2598" priority="734" stopIfTrue="1">
      <formula>$B26="Sa"</formula>
    </cfRule>
    <cfRule type="expression" dxfId="2597" priority="735" stopIfTrue="1">
      <formula>$B26="So"</formula>
    </cfRule>
  </conditionalFormatting>
  <conditionalFormatting sqref="G27">
    <cfRule type="expression" dxfId="2596" priority="730" stopIfTrue="1">
      <formula>$B27="Sa"</formula>
    </cfRule>
    <cfRule type="expression" dxfId="2595" priority="731" stopIfTrue="1">
      <formula>$B27="So"</formula>
    </cfRule>
  </conditionalFormatting>
  <conditionalFormatting sqref="G28">
    <cfRule type="expression" dxfId="2594" priority="726" stopIfTrue="1">
      <formula>$B28="Sa"</formula>
    </cfRule>
    <cfRule type="expression" dxfId="2593" priority="727" stopIfTrue="1">
      <formula>$B28="So"</formula>
    </cfRule>
  </conditionalFormatting>
  <conditionalFormatting sqref="G29">
    <cfRule type="expression" dxfId="2592" priority="722" stopIfTrue="1">
      <formula>$B29="Sa"</formula>
    </cfRule>
    <cfRule type="expression" dxfId="2591" priority="723" stopIfTrue="1">
      <formula>$B29="So"</formula>
    </cfRule>
  </conditionalFormatting>
  <conditionalFormatting sqref="G30">
    <cfRule type="expression" dxfId="2590" priority="718" stopIfTrue="1">
      <formula>$B30="Sa"</formula>
    </cfRule>
    <cfRule type="expression" dxfId="2589" priority="719" stopIfTrue="1">
      <formula>$B30="So"</formula>
    </cfRule>
  </conditionalFormatting>
  <conditionalFormatting sqref="G31">
    <cfRule type="expression" dxfId="2588" priority="714" stopIfTrue="1">
      <formula>$B31="Sa"</formula>
    </cfRule>
    <cfRule type="expression" dxfId="2587" priority="715" stopIfTrue="1">
      <formula>$B31="So"</formula>
    </cfRule>
  </conditionalFormatting>
  <conditionalFormatting sqref="G32">
    <cfRule type="expression" dxfId="2586" priority="710" stopIfTrue="1">
      <formula>$B32="Sa"</formula>
    </cfRule>
    <cfRule type="expression" dxfId="2585" priority="711" stopIfTrue="1">
      <formula>$B32="So"</formula>
    </cfRule>
  </conditionalFormatting>
  <conditionalFormatting sqref="G33">
    <cfRule type="expression" dxfId="2584" priority="706" stopIfTrue="1">
      <formula>$B33="Sa"</formula>
    </cfRule>
    <cfRule type="expression" dxfId="2583" priority="707" stopIfTrue="1">
      <formula>$B33="So"</formula>
    </cfRule>
  </conditionalFormatting>
  <conditionalFormatting sqref="G34">
    <cfRule type="expression" dxfId="2582" priority="702" stopIfTrue="1">
      <formula>$B34="Sa"</formula>
    </cfRule>
    <cfRule type="expression" dxfId="2581" priority="703" stopIfTrue="1">
      <formula>$B34="So"</formula>
    </cfRule>
  </conditionalFormatting>
  <conditionalFormatting sqref="O5">
    <cfRule type="expression" dxfId="2580" priority="697" stopIfTrue="1">
      <formula>$J5="Sa"</formula>
    </cfRule>
    <cfRule type="expression" dxfId="2579" priority="698" stopIfTrue="1">
      <formula>$J5="So"</formula>
    </cfRule>
  </conditionalFormatting>
  <conditionalFormatting sqref="O6">
    <cfRule type="expression" dxfId="2578" priority="693" stopIfTrue="1">
      <formula>$J6="Sa"</formula>
    </cfRule>
    <cfRule type="expression" dxfId="2577" priority="694" stopIfTrue="1">
      <formula>$J6="So"</formula>
    </cfRule>
  </conditionalFormatting>
  <conditionalFormatting sqref="O7">
    <cfRule type="expression" dxfId="2576" priority="689" stopIfTrue="1">
      <formula>$J7="Sa"</formula>
    </cfRule>
    <cfRule type="expression" dxfId="2575" priority="690" stopIfTrue="1">
      <formula>$J7="So"</formula>
    </cfRule>
  </conditionalFormatting>
  <conditionalFormatting sqref="O8">
    <cfRule type="expression" dxfId="2574" priority="685" stopIfTrue="1">
      <formula>$J8="Sa"</formula>
    </cfRule>
    <cfRule type="expression" dxfId="2573" priority="686" stopIfTrue="1">
      <formula>$J8="So"</formula>
    </cfRule>
  </conditionalFormatting>
  <conditionalFormatting sqref="O9">
    <cfRule type="expression" dxfId="2572" priority="681" stopIfTrue="1">
      <formula>$J9="Sa"</formula>
    </cfRule>
    <cfRule type="expression" dxfId="2571" priority="682" stopIfTrue="1">
      <formula>$J9="So"</formula>
    </cfRule>
  </conditionalFormatting>
  <conditionalFormatting sqref="O10">
    <cfRule type="expression" dxfId="2570" priority="677" stopIfTrue="1">
      <formula>$J10="Sa"</formula>
    </cfRule>
    <cfRule type="expression" dxfId="2569" priority="678" stopIfTrue="1">
      <formula>$J10="So"</formula>
    </cfRule>
  </conditionalFormatting>
  <conditionalFormatting sqref="O11">
    <cfRule type="expression" dxfId="2568" priority="673" stopIfTrue="1">
      <formula>$J11="Sa"</formula>
    </cfRule>
    <cfRule type="expression" dxfId="2567" priority="674" stopIfTrue="1">
      <formula>$J11="So"</formula>
    </cfRule>
  </conditionalFormatting>
  <conditionalFormatting sqref="O12">
    <cfRule type="expression" dxfId="2566" priority="669" stopIfTrue="1">
      <formula>$J12="Sa"</formula>
    </cfRule>
    <cfRule type="expression" dxfId="2565" priority="670" stopIfTrue="1">
      <formula>$J12="So"</formula>
    </cfRule>
  </conditionalFormatting>
  <conditionalFormatting sqref="O13">
    <cfRule type="expression" dxfId="2564" priority="665" stopIfTrue="1">
      <formula>$J13="Sa"</formula>
    </cfRule>
    <cfRule type="expression" dxfId="2563" priority="666" stopIfTrue="1">
      <formula>$J13="So"</formula>
    </cfRule>
  </conditionalFormatting>
  <conditionalFormatting sqref="O14">
    <cfRule type="expression" dxfId="2562" priority="661" stopIfTrue="1">
      <formula>$J14="Sa"</formula>
    </cfRule>
    <cfRule type="expression" dxfId="2561" priority="662" stopIfTrue="1">
      <formula>$J14="So"</formula>
    </cfRule>
  </conditionalFormatting>
  <conditionalFormatting sqref="O15">
    <cfRule type="expression" dxfId="2560" priority="657" stopIfTrue="1">
      <formula>$J15="Sa"</formula>
    </cfRule>
    <cfRule type="expression" dxfId="2559" priority="658" stopIfTrue="1">
      <formula>$J15="So"</formula>
    </cfRule>
  </conditionalFormatting>
  <conditionalFormatting sqref="O16">
    <cfRule type="expression" dxfId="2558" priority="653" stopIfTrue="1">
      <formula>$J16="Sa"</formula>
    </cfRule>
    <cfRule type="expression" dxfId="2557" priority="654" stopIfTrue="1">
      <formula>$J16="So"</formula>
    </cfRule>
  </conditionalFormatting>
  <conditionalFormatting sqref="O17">
    <cfRule type="expression" dxfId="2556" priority="649" stopIfTrue="1">
      <formula>$J17="Sa"</formula>
    </cfRule>
    <cfRule type="expression" dxfId="2555" priority="650" stopIfTrue="1">
      <formula>$J17="So"</formula>
    </cfRule>
  </conditionalFormatting>
  <conditionalFormatting sqref="O18">
    <cfRule type="expression" dxfId="2554" priority="645" stopIfTrue="1">
      <formula>$J18="Sa"</formula>
    </cfRule>
    <cfRule type="expression" dxfId="2553" priority="646" stopIfTrue="1">
      <formula>$J18="So"</formula>
    </cfRule>
  </conditionalFormatting>
  <conditionalFormatting sqref="O19">
    <cfRule type="expression" dxfId="2552" priority="641" stopIfTrue="1">
      <formula>$J19="Sa"</formula>
    </cfRule>
    <cfRule type="expression" dxfId="2551" priority="642" stopIfTrue="1">
      <formula>$J19="So"</formula>
    </cfRule>
  </conditionalFormatting>
  <conditionalFormatting sqref="O20">
    <cfRule type="expression" dxfId="2550" priority="637" stopIfTrue="1">
      <formula>$J20="Sa"</formula>
    </cfRule>
    <cfRule type="expression" dxfId="2549" priority="638" stopIfTrue="1">
      <formula>$J20="So"</formula>
    </cfRule>
  </conditionalFormatting>
  <conditionalFormatting sqref="O21">
    <cfRule type="expression" dxfId="2548" priority="633" stopIfTrue="1">
      <formula>$J21="Sa"</formula>
    </cfRule>
    <cfRule type="expression" dxfId="2547" priority="634" stopIfTrue="1">
      <formula>$J21="So"</formula>
    </cfRule>
  </conditionalFormatting>
  <conditionalFormatting sqref="O22">
    <cfRule type="expression" dxfId="2546" priority="629" stopIfTrue="1">
      <formula>$J22="Sa"</formula>
    </cfRule>
    <cfRule type="expression" dxfId="2545" priority="630" stopIfTrue="1">
      <formula>$J22="So"</formula>
    </cfRule>
  </conditionalFormatting>
  <conditionalFormatting sqref="O23">
    <cfRule type="expression" dxfId="2544" priority="625" stopIfTrue="1">
      <formula>$J23="Sa"</formula>
    </cfRule>
    <cfRule type="expression" dxfId="2543" priority="626" stopIfTrue="1">
      <formula>$J23="So"</formula>
    </cfRule>
  </conditionalFormatting>
  <conditionalFormatting sqref="O24">
    <cfRule type="expression" dxfId="2542" priority="621" stopIfTrue="1">
      <formula>$J24="Sa"</formula>
    </cfRule>
    <cfRule type="expression" dxfId="2541" priority="622" stopIfTrue="1">
      <formula>$J24="So"</formula>
    </cfRule>
  </conditionalFormatting>
  <conditionalFormatting sqref="O25">
    <cfRule type="expression" dxfId="2540" priority="617" stopIfTrue="1">
      <formula>$J25="Sa"</formula>
    </cfRule>
    <cfRule type="expression" dxfId="2539" priority="618" stopIfTrue="1">
      <formula>$J25="So"</formula>
    </cfRule>
  </conditionalFormatting>
  <conditionalFormatting sqref="O26">
    <cfRule type="expression" dxfId="2538" priority="613" stopIfTrue="1">
      <formula>$J26="Sa"</formula>
    </cfRule>
    <cfRule type="expression" dxfId="2537" priority="614" stopIfTrue="1">
      <formula>$J26="So"</formula>
    </cfRule>
  </conditionalFormatting>
  <conditionalFormatting sqref="O27">
    <cfRule type="expression" dxfId="2536" priority="609" stopIfTrue="1">
      <formula>$J27="Sa"</formula>
    </cfRule>
    <cfRule type="expression" dxfId="2535" priority="610" stopIfTrue="1">
      <formula>$J27="So"</formula>
    </cfRule>
  </conditionalFormatting>
  <conditionalFormatting sqref="O28">
    <cfRule type="expression" dxfId="2534" priority="605" stopIfTrue="1">
      <formula>$J28="Sa"</formula>
    </cfRule>
    <cfRule type="expression" dxfId="2533" priority="606" stopIfTrue="1">
      <formula>$J28="So"</formula>
    </cfRule>
  </conditionalFormatting>
  <conditionalFormatting sqref="O29">
    <cfRule type="expression" dxfId="2532" priority="601" stopIfTrue="1">
      <formula>$J29="Sa"</formula>
    </cfRule>
    <cfRule type="expression" dxfId="2531" priority="602" stopIfTrue="1">
      <formula>$J29="So"</formula>
    </cfRule>
  </conditionalFormatting>
  <conditionalFormatting sqref="O30">
    <cfRule type="expression" dxfId="2530" priority="597" stopIfTrue="1">
      <formula>$J30="Sa"</formula>
    </cfRule>
    <cfRule type="expression" dxfId="2529" priority="598" stopIfTrue="1">
      <formula>$J30="So"</formula>
    </cfRule>
  </conditionalFormatting>
  <conditionalFormatting sqref="O31">
    <cfRule type="expression" dxfId="2528" priority="593" stopIfTrue="1">
      <formula>$J31="Sa"</formula>
    </cfRule>
    <cfRule type="expression" dxfId="2527" priority="594" stopIfTrue="1">
      <formula>$J31="So"</formula>
    </cfRule>
  </conditionalFormatting>
  <conditionalFormatting sqref="W5">
    <cfRule type="expression" dxfId="2526" priority="588" stopIfTrue="1">
      <formula>$R5="Sa"</formula>
    </cfRule>
    <cfRule type="expression" dxfId="2525" priority="589" stopIfTrue="1">
      <formula>$R5="So"</formula>
    </cfRule>
  </conditionalFormatting>
  <conditionalFormatting sqref="W6">
    <cfRule type="expression" dxfId="2524" priority="584" stopIfTrue="1">
      <formula>$R6="Sa"</formula>
    </cfRule>
    <cfRule type="expression" dxfId="2523" priority="585" stopIfTrue="1">
      <formula>$R6="So"</formula>
    </cfRule>
  </conditionalFormatting>
  <conditionalFormatting sqref="W7">
    <cfRule type="expression" dxfId="2522" priority="580" stopIfTrue="1">
      <formula>$R7="Sa"</formula>
    </cfRule>
    <cfRule type="expression" dxfId="2521" priority="581" stopIfTrue="1">
      <formula>$R7="So"</formula>
    </cfRule>
  </conditionalFormatting>
  <conditionalFormatting sqref="W8">
    <cfRule type="expression" dxfId="2520" priority="576" stopIfTrue="1">
      <formula>$R8="Sa"</formula>
    </cfRule>
    <cfRule type="expression" dxfId="2519" priority="577" stopIfTrue="1">
      <formula>$R8="So"</formula>
    </cfRule>
  </conditionalFormatting>
  <conditionalFormatting sqref="W9">
    <cfRule type="expression" dxfId="2518" priority="572" stopIfTrue="1">
      <formula>$R9="Sa"</formula>
    </cfRule>
    <cfRule type="expression" dxfId="2517" priority="573" stopIfTrue="1">
      <formula>$R9="So"</formula>
    </cfRule>
  </conditionalFormatting>
  <conditionalFormatting sqref="W10">
    <cfRule type="expression" dxfId="2516" priority="568" stopIfTrue="1">
      <formula>$R10="Sa"</formula>
    </cfRule>
    <cfRule type="expression" dxfId="2515" priority="569" stopIfTrue="1">
      <formula>$R10="So"</formula>
    </cfRule>
  </conditionalFormatting>
  <conditionalFormatting sqref="W11">
    <cfRule type="expression" dxfId="2514" priority="564" stopIfTrue="1">
      <formula>$R11="Sa"</formula>
    </cfRule>
    <cfRule type="expression" dxfId="2513" priority="565" stopIfTrue="1">
      <formula>$R11="So"</formula>
    </cfRule>
  </conditionalFormatting>
  <conditionalFormatting sqref="W12">
    <cfRule type="expression" dxfId="2512" priority="560" stopIfTrue="1">
      <formula>$R12="Sa"</formula>
    </cfRule>
    <cfRule type="expression" dxfId="2511" priority="561" stopIfTrue="1">
      <formula>$R12="So"</formula>
    </cfRule>
  </conditionalFormatting>
  <conditionalFormatting sqref="W13">
    <cfRule type="expression" dxfId="2510" priority="556" stopIfTrue="1">
      <formula>$R13="Sa"</formula>
    </cfRule>
    <cfRule type="expression" dxfId="2509" priority="557" stopIfTrue="1">
      <formula>$R13="So"</formula>
    </cfRule>
  </conditionalFormatting>
  <conditionalFormatting sqref="W14">
    <cfRule type="expression" dxfId="2508" priority="552" stopIfTrue="1">
      <formula>$R14="Sa"</formula>
    </cfRule>
    <cfRule type="expression" dxfId="2507" priority="553" stopIfTrue="1">
      <formula>$R14="So"</formula>
    </cfRule>
  </conditionalFormatting>
  <conditionalFormatting sqref="W15">
    <cfRule type="expression" dxfId="2506" priority="548" stopIfTrue="1">
      <formula>$R15="Sa"</formula>
    </cfRule>
    <cfRule type="expression" dxfId="2505" priority="549" stopIfTrue="1">
      <formula>$R15="So"</formula>
    </cfRule>
  </conditionalFormatting>
  <conditionalFormatting sqref="W16">
    <cfRule type="expression" dxfId="2504" priority="544" stopIfTrue="1">
      <formula>$R16="Sa"</formula>
    </cfRule>
    <cfRule type="expression" dxfId="2503" priority="545" stopIfTrue="1">
      <formula>$R16="So"</formula>
    </cfRule>
  </conditionalFormatting>
  <conditionalFormatting sqref="W17">
    <cfRule type="expression" dxfId="2502" priority="540" stopIfTrue="1">
      <formula>$R17="Sa"</formula>
    </cfRule>
    <cfRule type="expression" dxfId="2501" priority="541" stopIfTrue="1">
      <formula>$R17="So"</formula>
    </cfRule>
  </conditionalFormatting>
  <conditionalFormatting sqref="W18">
    <cfRule type="expression" dxfId="2500" priority="536" stopIfTrue="1">
      <formula>$R18="Sa"</formula>
    </cfRule>
    <cfRule type="expression" dxfId="2499" priority="537" stopIfTrue="1">
      <formula>$R18="So"</formula>
    </cfRule>
  </conditionalFormatting>
  <conditionalFormatting sqref="W19">
    <cfRule type="expression" dxfId="2498" priority="532" stopIfTrue="1">
      <formula>$R19="Sa"</formula>
    </cfRule>
    <cfRule type="expression" dxfId="2497" priority="533" stopIfTrue="1">
      <formula>$R19="So"</formula>
    </cfRule>
  </conditionalFormatting>
  <conditionalFormatting sqref="W20">
    <cfRule type="expression" dxfId="2496" priority="528" stopIfTrue="1">
      <formula>$R20="Sa"</formula>
    </cfRule>
    <cfRule type="expression" dxfId="2495" priority="529" stopIfTrue="1">
      <formula>$R20="So"</formula>
    </cfRule>
  </conditionalFormatting>
  <conditionalFormatting sqref="W21">
    <cfRule type="expression" dxfId="2494" priority="524" stopIfTrue="1">
      <formula>$R21="Sa"</formula>
    </cfRule>
    <cfRule type="expression" dxfId="2493" priority="525" stopIfTrue="1">
      <formula>$R21="So"</formula>
    </cfRule>
  </conditionalFormatting>
  <conditionalFormatting sqref="W22">
    <cfRule type="expression" dxfId="2492" priority="520" stopIfTrue="1">
      <formula>$R22="Sa"</formula>
    </cfRule>
    <cfRule type="expression" dxfId="2491" priority="521" stopIfTrue="1">
      <formula>$R22="So"</formula>
    </cfRule>
  </conditionalFormatting>
  <conditionalFormatting sqref="W23">
    <cfRule type="expression" dxfId="2490" priority="516" stopIfTrue="1">
      <formula>$R23="Sa"</formula>
    </cfRule>
    <cfRule type="expression" dxfId="2489" priority="517" stopIfTrue="1">
      <formula>$R23="So"</formula>
    </cfRule>
  </conditionalFormatting>
  <conditionalFormatting sqref="W24">
    <cfRule type="expression" dxfId="2488" priority="512" stopIfTrue="1">
      <formula>$R24="Sa"</formula>
    </cfRule>
    <cfRule type="expression" dxfId="2487" priority="513" stopIfTrue="1">
      <formula>$R24="So"</formula>
    </cfRule>
  </conditionalFormatting>
  <conditionalFormatting sqref="W25">
    <cfRule type="expression" dxfId="2486" priority="508" stopIfTrue="1">
      <formula>$R25="Sa"</formula>
    </cfRule>
    <cfRule type="expression" dxfId="2485" priority="509" stopIfTrue="1">
      <formula>$R25="So"</formula>
    </cfRule>
  </conditionalFormatting>
  <conditionalFormatting sqref="W26">
    <cfRule type="expression" dxfId="2484" priority="504" stopIfTrue="1">
      <formula>$R26="Sa"</formula>
    </cfRule>
    <cfRule type="expression" dxfId="2483" priority="505" stopIfTrue="1">
      <formula>$R26="So"</formula>
    </cfRule>
  </conditionalFormatting>
  <conditionalFormatting sqref="W27">
    <cfRule type="expression" dxfId="2482" priority="500" stopIfTrue="1">
      <formula>$R27="Sa"</formula>
    </cfRule>
    <cfRule type="expression" dxfId="2481" priority="501" stopIfTrue="1">
      <formula>$R27="So"</formula>
    </cfRule>
  </conditionalFormatting>
  <conditionalFormatting sqref="W28">
    <cfRule type="expression" dxfId="2480" priority="496" stopIfTrue="1">
      <formula>$R28="Sa"</formula>
    </cfRule>
    <cfRule type="expression" dxfId="2479" priority="497" stopIfTrue="1">
      <formula>$R28="So"</formula>
    </cfRule>
  </conditionalFormatting>
  <conditionalFormatting sqref="W29">
    <cfRule type="expression" dxfId="2478" priority="492" stopIfTrue="1">
      <formula>$R29="Sa"</formula>
    </cfRule>
    <cfRule type="expression" dxfId="2477" priority="493" stopIfTrue="1">
      <formula>$R29="So"</formula>
    </cfRule>
  </conditionalFormatting>
  <conditionalFormatting sqref="W30">
    <cfRule type="expression" dxfId="2476" priority="488" stopIfTrue="1">
      <formula>$R30="Sa"</formula>
    </cfRule>
    <cfRule type="expression" dxfId="2475" priority="489" stopIfTrue="1">
      <formula>$R30="So"</formula>
    </cfRule>
  </conditionalFormatting>
  <conditionalFormatting sqref="W31">
    <cfRule type="expression" dxfId="2474" priority="484" stopIfTrue="1">
      <formula>$R31="Sa"</formula>
    </cfRule>
    <cfRule type="expression" dxfId="2473" priority="485" stopIfTrue="1">
      <formula>$R31="So"</formula>
    </cfRule>
  </conditionalFormatting>
  <conditionalFormatting sqref="W32">
    <cfRule type="expression" dxfId="2472" priority="480" stopIfTrue="1">
      <formula>$R32="Sa"</formula>
    </cfRule>
    <cfRule type="expression" dxfId="2471" priority="481" stopIfTrue="1">
      <formula>$R32="So"</formula>
    </cfRule>
  </conditionalFormatting>
  <conditionalFormatting sqref="W33">
    <cfRule type="expression" dxfId="2470" priority="476" stopIfTrue="1">
      <formula>$R33="Sa"</formula>
    </cfRule>
    <cfRule type="expression" dxfId="2469" priority="477" stopIfTrue="1">
      <formula>$R33="So"</formula>
    </cfRule>
  </conditionalFormatting>
  <conditionalFormatting sqref="W34">
    <cfRule type="expression" dxfId="2468" priority="472" stopIfTrue="1">
      <formula>$R34="Sa"</formula>
    </cfRule>
    <cfRule type="expression" dxfId="2467" priority="473" stopIfTrue="1">
      <formula>$R34="So"</formula>
    </cfRule>
  </conditionalFormatting>
  <conditionalFormatting sqref="AE5">
    <cfRule type="expression" dxfId="2466" priority="467" stopIfTrue="1">
      <formula>$Z5="Sa"</formula>
    </cfRule>
    <cfRule type="expression" dxfId="2465" priority="468" stopIfTrue="1">
      <formula>$Z5="So"</formula>
    </cfRule>
  </conditionalFormatting>
  <conditionalFormatting sqref="AE6">
    <cfRule type="expression" dxfId="2464" priority="463" stopIfTrue="1">
      <formula>$Z6="Sa"</formula>
    </cfRule>
    <cfRule type="expression" dxfId="2463" priority="464" stopIfTrue="1">
      <formula>$Z6="So"</formula>
    </cfRule>
  </conditionalFormatting>
  <conditionalFormatting sqref="AE7">
    <cfRule type="expression" dxfId="2462" priority="459" stopIfTrue="1">
      <formula>$Z7="Sa"</formula>
    </cfRule>
    <cfRule type="expression" dxfId="2461" priority="460" stopIfTrue="1">
      <formula>$Z7="So"</formula>
    </cfRule>
  </conditionalFormatting>
  <conditionalFormatting sqref="AE8">
    <cfRule type="expression" dxfId="2460" priority="455" stopIfTrue="1">
      <formula>$Z8="Sa"</formula>
    </cfRule>
    <cfRule type="expression" dxfId="2459" priority="456" stopIfTrue="1">
      <formula>$Z8="So"</formula>
    </cfRule>
  </conditionalFormatting>
  <conditionalFormatting sqref="AE9">
    <cfRule type="expression" dxfId="2458" priority="451" stopIfTrue="1">
      <formula>$Z9="Sa"</formula>
    </cfRule>
    <cfRule type="expression" dxfId="2457" priority="452" stopIfTrue="1">
      <formula>$Z9="So"</formula>
    </cfRule>
  </conditionalFormatting>
  <conditionalFormatting sqref="AE10">
    <cfRule type="expression" dxfId="2456" priority="447" stopIfTrue="1">
      <formula>$Z10="Sa"</formula>
    </cfRule>
    <cfRule type="expression" dxfId="2455" priority="448" stopIfTrue="1">
      <formula>$Z10="So"</formula>
    </cfRule>
  </conditionalFormatting>
  <conditionalFormatting sqref="AE11">
    <cfRule type="expression" dxfId="2454" priority="443" stopIfTrue="1">
      <formula>$Z11="Sa"</formula>
    </cfRule>
    <cfRule type="expression" dxfId="2453" priority="444" stopIfTrue="1">
      <formula>$Z11="So"</formula>
    </cfRule>
  </conditionalFormatting>
  <conditionalFormatting sqref="AE12">
    <cfRule type="expression" dxfId="2452" priority="439" stopIfTrue="1">
      <formula>$Z12="Sa"</formula>
    </cfRule>
    <cfRule type="expression" dxfId="2451" priority="440" stopIfTrue="1">
      <formula>$Z12="So"</formula>
    </cfRule>
  </conditionalFormatting>
  <conditionalFormatting sqref="AE13">
    <cfRule type="expression" dxfId="2450" priority="435" stopIfTrue="1">
      <formula>$Z13="Sa"</formula>
    </cfRule>
    <cfRule type="expression" dxfId="2449" priority="436" stopIfTrue="1">
      <formula>$Z13="So"</formula>
    </cfRule>
  </conditionalFormatting>
  <conditionalFormatting sqref="AE14">
    <cfRule type="expression" dxfId="2448" priority="431" stopIfTrue="1">
      <formula>$Z14="Sa"</formula>
    </cfRule>
    <cfRule type="expression" dxfId="2447" priority="432" stopIfTrue="1">
      <formula>$Z14="So"</formula>
    </cfRule>
  </conditionalFormatting>
  <conditionalFormatting sqref="AE15">
    <cfRule type="expression" dxfId="2446" priority="427" stopIfTrue="1">
      <formula>$Z15="Sa"</formula>
    </cfRule>
    <cfRule type="expression" dxfId="2445" priority="428" stopIfTrue="1">
      <formula>$Z15="So"</formula>
    </cfRule>
  </conditionalFormatting>
  <conditionalFormatting sqref="AE16">
    <cfRule type="expression" dxfId="2444" priority="423" stopIfTrue="1">
      <formula>$Z16="Sa"</formula>
    </cfRule>
    <cfRule type="expression" dxfId="2443" priority="424" stopIfTrue="1">
      <formula>$Z16="So"</formula>
    </cfRule>
  </conditionalFormatting>
  <conditionalFormatting sqref="AE17">
    <cfRule type="expression" dxfId="2442" priority="419" stopIfTrue="1">
      <formula>$Z17="Sa"</formula>
    </cfRule>
    <cfRule type="expression" dxfId="2441" priority="420" stopIfTrue="1">
      <formula>$Z17="So"</formula>
    </cfRule>
  </conditionalFormatting>
  <conditionalFormatting sqref="AE18">
    <cfRule type="expression" dxfId="2440" priority="415" stopIfTrue="1">
      <formula>$Z18="Sa"</formula>
    </cfRule>
    <cfRule type="expression" dxfId="2439" priority="416" stopIfTrue="1">
      <formula>$Z18="So"</formula>
    </cfRule>
  </conditionalFormatting>
  <conditionalFormatting sqref="AE19">
    <cfRule type="expression" dxfId="2438" priority="411" stopIfTrue="1">
      <formula>$Z19="Sa"</formula>
    </cfRule>
    <cfRule type="expression" dxfId="2437" priority="412" stopIfTrue="1">
      <formula>$Z19="So"</formula>
    </cfRule>
  </conditionalFormatting>
  <conditionalFormatting sqref="AE20">
    <cfRule type="expression" dxfId="2436" priority="407" stopIfTrue="1">
      <formula>$Z20="Sa"</formula>
    </cfRule>
    <cfRule type="expression" dxfId="2435" priority="408" stopIfTrue="1">
      <formula>$Z20="So"</formula>
    </cfRule>
  </conditionalFormatting>
  <conditionalFormatting sqref="AE21">
    <cfRule type="expression" dxfId="2434" priority="403" stopIfTrue="1">
      <formula>$Z21="Sa"</formula>
    </cfRule>
    <cfRule type="expression" dxfId="2433" priority="404" stopIfTrue="1">
      <formula>$Z21="So"</formula>
    </cfRule>
  </conditionalFormatting>
  <conditionalFormatting sqref="AE22">
    <cfRule type="expression" dxfId="2432" priority="399" stopIfTrue="1">
      <formula>$Z22="Sa"</formula>
    </cfRule>
    <cfRule type="expression" dxfId="2431" priority="400" stopIfTrue="1">
      <formula>$Z22="So"</formula>
    </cfRule>
  </conditionalFormatting>
  <conditionalFormatting sqref="AE23">
    <cfRule type="expression" dxfId="2430" priority="395" stopIfTrue="1">
      <formula>$Z23="Sa"</formula>
    </cfRule>
    <cfRule type="expression" dxfId="2429" priority="396" stopIfTrue="1">
      <formula>$Z23="So"</formula>
    </cfRule>
  </conditionalFormatting>
  <conditionalFormatting sqref="AE24">
    <cfRule type="expression" dxfId="2428" priority="391" stopIfTrue="1">
      <formula>$Z24="Sa"</formula>
    </cfRule>
    <cfRule type="expression" dxfId="2427" priority="392" stopIfTrue="1">
      <formula>$Z24="So"</formula>
    </cfRule>
  </conditionalFormatting>
  <conditionalFormatting sqref="AE25">
    <cfRule type="expression" dxfId="2426" priority="387" stopIfTrue="1">
      <formula>$Z25="Sa"</formula>
    </cfRule>
    <cfRule type="expression" dxfId="2425" priority="388" stopIfTrue="1">
      <formula>$Z25="So"</formula>
    </cfRule>
  </conditionalFormatting>
  <conditionalFormatting sqref="AE26">
    <cfRule type="expression" dxfId="2424" priority="383" stopIfTrue="1">
      <formula>$Z26="Sa"</formula>
    </cfRule>
    <cfRule type="expression" dxfId="2423" priority="384" stopIfTrue="1">
      <formula>$Z26="So"</formula>
    </cfRule>
  </conditionalFormatting>
  <conditionalFormatting sqref="AE27">
    <cfRule type="expression" dxfId="2422" priority="379" stopIfTrue="1">
      <formula>$Z27="Sa"</formula>
    </cfRule>
    <cfRule type="expression" dxfId="2421" priority="380" stopIfTrue="1">
      <formula>$Z27="So"</formula>
    </cfRule>
  </conditionalFormatting>
  <conditionalFormatting sqref="AE28">
    <cfRule type="expression" dxfId="2420" priority="375" stopIfTrue="1">
      <formula>$Z28="Sa"</formula>
    </cfRule>
    <cfRule type="expression" dxfId="2419" priority="376" stopIfTrue="1">
      <formula>$Z28="So"</formula>
    </cfRule>
  </conditionalFormatting>
  <conditionalFormatting sqref="AE29">
    <cfRule type="expression" dxfId="2418" priority="371" stopIfTrue="1">
      <formula>$Z29="Sa"</formula>
    </cfRule>
    <cfRule type="expression" dxfId="2417" priority="372" stopIfTrue="1">
      <formula>$Z29="So"</formula>
    </cfRule>
  </conditionalFormatting>
  <conditionalFormatting sqref="AE30">
    <cfRule type="expression" dxfId="2416" priority="367" stopIfTrue="1">
      <formula>$Z30="Sa"</formula>
    </cfRule>
    <cfRule type="expression" dxfId="2415" priority="368" stopIfTrue="1">
      <formula>$Z30="So"</formula>
    </cfRule>
  </conditionalFormatting>
  <conditionalFormatting sqref="AE31">
    <cfRule type="expression" dxfId="2414" priority="363" stopIfTrue="1">
      <formula>$Z31="Sa"</formula>
    </cfRule>
    <cfRule type="expression" dxfId="2413" priority="364" stopIfTrue="1">
      <formula>$Z31="So"</formula>
    </cfRule>
  </conditionalFormatting>
  <conditionalFormatting sqref="AE33">
    <cfRule type="expression" dxfId="2412" priority="355" stopIfTrue="1">
      <formula>$Z33="Sa"</formula>
    </cfRule>
    <cfRule type="expression" dxfId="2411" priority="356" stopIfTrue="1">
      <formula>$Z33="So"</formula>
    </cfRule>
  </conditionalFormatting>
  <conditionalFormatting sqref="AE32">
    <cfRule type="expression" dxfId="2410" priority="351" stopIfTrue="1">
      <formula>$Z32="Sa"</formula>
    </cfRule>
    <cfRule type="expression" dxfId="2409" priority="352" stopIfTrue="1">
      <formula>$Z32="So"</formula>
    </cfRule>
  </conditionalFormatting>
  <conditionalFormatting sqref="AM5">
    <cfRule type="expression" dxfId="2408" priority="330" stopIfTrue="1">
      <formula>$AH5="Sa"</formula>
    </cfRule>
    <cfRule type="expression" dxfId="2407" priority="331" stopIfTrue="1">
      <formula>$AH5="So"</formula>
    </cfRule>
  </conditionalFormatting>
  <conditionalFormatting sqref="AM6">
    <cfRule type="expression" dxfId="2406" priority="326" stopIfTrue="1">
      <formula>$AH6="Sa"</formula>
    </cfRule>
    <cfRule type="expression" dxfId="2405" priority="327" stopIfTrue="1">
      <formula>$AH6="So"</formula>
    </cfRule>
  </conditionalFormatting>
  <conditionalFormatting sqref="AM7">
    <cfRule type="expression" dxfId="2404" priority="322" stopIfTrue="1">
      <formula>$AH7="Sa"</formula>
    </cfRule>
    <cfRule type="expression" dxfId="2403" priority="323" stopIfTrue="1">
      <formula>$AH7="So"</formula>
    </cfRule>
  </conditionalFormatting>
  <conditionalFormatting sqref="AM8">
    <cfRule type="expression" dxfId="2402" priority="318" stopIfTrue="1">
      <formula>$AH8="Sa"</formula>
    </cfRule>
    <cfRule type="expression" dxfId="2401" priority="319" stopIfTrue="1">
      <formula>$AH8="So"</formula>
    </cfRule>
  </conditionalFormatting>
  <conditionalFormatting sqref="AM9">
    <cfRule type="expression" dxfId="2400" priority="314" stopIfTrue="1">
      <formula>$AH9="Sa"</formula>
    </cfRule>
    <cfRule type="expression" dxfId="2399" priority="315" stopIfTrue="1">
      <formula>$AH9="So"</formula>
    </cfRule>
  </conditionalFormatting>
  <conditionalFormatting sqref="AM10">
    <cfRule type="expression" dxfId="2398" priority="310" stopIfTrue="1">
      <formula>$AH10="Sa"</formula>
    </cfRule>
    <cfRule type="expression" dxfId="2397" priority="311" stopIfTrue="1">
      <formula>$AH10="So"</formula>
    </cfRule>
  </conditionalFormatting>
  <conditionalFormatting sqref="AM11">
    <cfRule type="expression" dxfId="2396" priority="306" stopIfTrue="1">
      <formula>$AH11="Sa"</formula>
    </cfRule>
    <cfRule type="expression" dxfId="2395" priority="307" stopIfTrue="1">
      <formula>$AH11="So"</formula>
    </cfRule>
  </conditionalFormatting>
  <conditionalFormatting sqref="AM12">
    <cfRule type="expression" dxfId="2394" priority="302" stopIfTrue="1">
      <formula>$AH12="Sa"</formula>
    </cfRule>
    <cfRule type="expression" dxfId="2393" priority="303" stopIfTrue="1">
      <formula>$AH12="So"</formula>
    </cfRule>
  </conditionalFormatting>
  <conditionalFormatting sqref="AM13">
    <cfRule type="expression" dxfId="2392" priority="298" stopIfTrue="1">
      <formula>$AH13="Sa"</formula>
    </cfRule>
    <cfRule type="expression" dxfId="2391" priority="299" stopIfTrue="1">
      <formula>$AH13="So"</formula>
    </cfRule>
  </conditionalFormatting>
  <conditionalFormatting sqref="AM14">
    <cfRule type="expression" dxfId="2390" priority="294" stopIfTrue="1">
      <formula>$AH14="Sa"</formula>
    </cfRule>
    <cfRule type="expression" dxfId="2389" priority="295" stopIfTrue="1">
      <formula>$AH14="So"</formula>
    </cfRule>
  </conditionalFormatting>
  <conditionalFormatting sqref="AM15">
    <cfRule type="expression" dxfId="2388" priority="290" stopIfTrue="1">
      <formula>$AH15="Sa"</formula>
    </cfRule>
    <cfRule type="expression" dxfId="2387" priority="291" stopIfTrue="1">
      <formula>$AH15="So"</formula>
    </cfRule>
  </conditionalFormatting>
  <conditionalFormatting sqref="AM16">
    <cfRule type="expression" dxfId="2386" priority="286" stopIfTrue="1">
      <formula>$AH16="Sa"</formula>
    </cfRule>
    <cfRule type="expression" dxfId="2385" priority="287" stopIfTrue="1">
      <formula>$AH16="So"</formula>
    </cfRule>
  </conditionalFormatting>
  <conditionalFormatting sqref="AM17">
    <cfRule type="expression" dxfId="2384" priority="282" stopIfTrue="1">
      <formula>$AH17="Sa"</formula>
    </cfRule>
    <cfRule type="expression" dxfId="2383" priority="283" stopIfTrue="1">
      <formula>$AH17="So"</formula>
    </cfRule>
  </conditionalFormatting>
  <conditionalFormatting sqref="AM18">
    <cfRule type="expression" dxfId="2382" priority="274" stopIfTrue="1">
      <formula>$AH18="Sa"</formula>
    </cfRule>
    <cfRule type="expression" dxfId="2381" priority="275" stopIfTrue="1">
      <formula>$AH18="So"</formula>
    </cfRule>
  </conditionalFormatting>
  <conditionalFormatting sqref="AM19">
    <cfRule type="expression" dxfId="2380" priority="270" stopIfTrue="1">
      <formula>$AH19="Sa"</formula>
    </cfRule>
    <cfRule type="expression" dxfId="2379" priority="271" stopIfTrue="1">
      <formula>$AH19="So"</formula>
    </cfRule>
  </conditionalFormatting>
  <conditionalFormatting sqref="AM20">
    <cfRule type="expression" dxfId="2378" priority="266" stopIfTrue="1">
      <formula>$AH20="Sa"</formula>
    </cfRule>
    <cfRule type="expression" dxfId="2377" priority="267" stopIfTrue="1">
      <formula>$AH20="So"</formula>
    </cfRule>
  </conditionalFormatting>
  <conditionalFormatting sqref="AM21">
    <cfRule type="expression" dxfId="2376" priority="262" stopIfTrue="1">
      <formula>$AH21="Sa"</formula>
    </cfRule>
    <cfRule type="expression" dxfId="2375" priority="263" stopIfTrue="1">
      <formula>$AH21="So"</formula>
    </cfRule>
  </conditionalFormatting>
  <conditionalFormatting sqref="AM22">
    <cfRule type="expression" dxfId="2374" priority="258" stopIfTrue="1">
      <formula>$AH22="Sa"</formula>
    </cfRule>
    <cfRule type="expression" dxfId="2373" priority="259" stopIfTrue="1">
      <formula>$AH22="So"</formula>
    </cfRule>
  </conditionalFormatting>
  <conditionalFormatting sqref="AM23">
    <cfRule type="expression" dxfId="2372" priority="254" stopIfTrue="1">
      <formula>$AH23="Sa"</formula>
    </cfRule>
    <cfRule type="expression" dxfId="2371" priority="255" stopIfTrue="1">
      <formula>$AH23="So"</formula>
    </cfRule>
  </conditionalFormatting>
  <conditionalFormatting sqref="AM24">
    <cfRule type="expression" dxfId="2370" priority="250" stopIfTrue="1">
      <formula>$AH24="Sa"</formula>
    </cfRule>
    <cfRule type="expression" dxfId="2369" priority="251" stopIfTrue="1">
      <formula>$AH24="So"</formula>
    </cfRule>
  </conditionalFormatting>
  <conditionalFormatting sqref="AM25">
    <cfRule type="expression" dxfId="2368" priority="246" stopIfTrue="1">
      <formula>$AH25="Sa"</formula>
    </cfRule>
    <cfRule type="expression" dxfId="2367" priority="247" stopIfTrue="1">
      <formula>$AH25="So"</formula>
    </cfRule>
  </conditionalFormatting>
  <conditionalFormatting sqref="AM26">
    <cfRule type="expression" dxfId="2366" priority="242" stopIfTrue="1">
      <formula>$AH26="Sa"</formula>
    </cfRule>
    <cfRule type="expression" dxfId="2365" priority="243" stopIfTrue="1">
      <formula>$AH26="So"</formula>
    </cfRule>
  </conditionalFormatting>
  <conditionalFormatting sqref="AM27">
    <cfRule type="expression" dxfId="2364" priority="238" stopIfTrue="1">
      <formula>$AH27="Sa"</formula>
    </cfRule>
    <cfRule type="expression" dxfId="2363" priority="239" stopIfTrue="1">
      <formula>$AH27="So"</formula>
    </cfRule>
  </conditionalFormatting>
  <conditionalFormatting sqref="AM28">
    <cfRule type="expression" dxfId="2362" priority="234" stopIfTrue="1">
      <formula>$AH28="Sa"</formula>
    </cfRule>
    <cfRule type="expression" dxfId="2361" priority="235" stopIfTrue="1">
      <formula>$AH28="So"</formula>
    </cfRule>
  </conditionalFormatting>
  <conditionalFormatting sqref="AM29">
    <cfRule type="expression" dxfId="2360" priority="230" stopIfTrue="1">
      <formula>$AH29="Sa"</formula>
    </cfRule>
    <cfRule type="expression" dxfId="2359" priority="231" stopIfTrue="1">
      <formula>$AH29="So"</formula>
    </cfRule>
  </conditionalFormatting>
  <conditionalFormatting sqref="AM30">
    <cfRule type="expression" dxfId="2358" priority="226" stopIfTrue="1">
      <formula>$AH30="Sa"</formula>
    </cfRule>
    <cfRule type="expression" dxfId="2357" priority="227" stopIfTrue="1">
      <formula>$AH30="So"</formula>
    </cfRule>
  </conditionalFormatting>
  <conditionalFormatting sqref="AM31">
    <cfRule type="expression" dxfId="2356" priority="222" stopIfTrue="1">
      <formula>$AH31="Sa"</formula>
    </cfRule>
    <cfRule type="expression" dxfId="2355" priority="223" stopIfTrue="1">
      <formula>$AH31="So"</formula>
    </cfRule>
  </conditionalFormatting>
  <conditionalFormatting sqref="AM32">
    <cfRule type="expression" dxfId="2354" priority="218" stopIfTrue="1">
      <formula>$AH32="Sa"</formula>
    </cfRule>
    <cfRule type="expression" dxfId="2353" priority="219" stopIfTrue="1">
      <formula>$AH32="So"</formula>
    </cfRule>
  </conditionalFormatting>
  <conditionalFormatting sqref="AM33">
    <cfRule type="expression" dxfId="2352" priority="214" stopIfTrue="1">
      <formula>$AH33="Sa"</formula>
    </cfRule>
    <cfRule type="expression" dxfId="2351" priority="215" stopIfTrue="1">
      <formula>$AH33="So"</formula>
    </cfRule>
  </conditionalFormatting>
  <conditionalFormatting sqref="AM34">
    <cfRule type="expression" dxfId="2350" priority="210" stopIfTrue="1">
      <formula>$AH34="Sa"</formula>
    </cfRule>
    <cfRule type="expression" dxfId="2349" priority="211" stopIfTrue="1">
      <formula>$AH34="So"</formula>
    </cfRule>
  </conditionalFormatting>
  <conditionalFormatting sqref="AU5">
    <cfRule type="expression" dxfId="2348" priority="205" stopIfTrue="1">
      <formula>$AP5="Sa"</formula>
    </cfRule>
    <cfRule type="expression" dxfId="2347" priority="206" stopIfTrue="1">
      <formula>$AP5="So"</formula>
    </cfRule>
  </conditionalFormatting>
  <conditionalFormatting sqref="AU6">
    <cfRule type="expression" dxfId="2346" priority="201" stopIfTrue="1">
      <formula>$AP6="Sa"</formula>
    </cfRule>
    <cfRule type="expression" dxfId="2345" priority="202" stopIfTrue="1">
      <formula>$AP6="So"</formula>
    </cfRule>
  </conditionalFormatting>
  <conditionalFormatting sqref="AU7">
    <cfRule type="expression" dxfId="2344" priority="197" stopIfTrue="1">
      <formula>$AP7="Sa"</formula>
    </cfRule>
    <cfRule type="expression" dxfId="2343" priority="198" stopIfTrue="1">
      <formula>$AP7="So"</formula>
    </cfRule>
  </conditionalFormatting>
  <conditionalFormatting sqref="AU8">
    <cfRule type="expression" dxfId="2342" priority="193" stopIfTrue="1">
      <formula>$AP8="Sa"</formula>
    </cfRule>
    <cfRule type="expression" dxfId="2341" priority="194" stopIfTrue="1">
      <formula>$AP8="So"</formula>
    </cfRule>
  </conditionalFormatting>
  <conditionalFormatting sqref="AU9">
    <cfRule type="expression" dxfId="2340" priority="189" stopIfTrue="1">
      <formula>$AP9="Sa"</formula>
    </cfRule>
    <cfRule type="expression" dxfId="2339" priority="190" stopIfTrue="1">
      <formula>$AP9="So"</formula>
    </cfRule>
  </conditionalFormatting>
  <conditionalFormatting sqref="AU10">
    <cfRule type="expression" dxfId="2338" priority="185" stopIfTrue="1">
      <formula>$AP10="Sa"</formula>
    </cfRule>
    <cfRule type="expression" dxfId="2337" priority="186" stopIfTrue="1">
      <formula>$AP10="So"</formula>
    </cfRule>
  </conditionalFormatting>
  <conditionalFormatting sqref="AU11">
    <cfRule type="expression" dxfId="2336" priority="181" stopIfTrue="1">
      <formula>$AP11="Sa"</formula>
    </cfRule>
    <cfRule type="expression" dxfId="2335" priority="182" stopIfTrue="1">
      <formula>$AP11="So"</formula>
    </cfRule>
  </conditionalFormatting>
  <conditionalFormatting sqref="AU12">
    <cfRule type="expression" dxfId="2334" priority="177" stopIfTrue="1">
      <formula>$AP12="Sa"</formula>
    </cfRule>
    <cfRule type="expression" dxfId="2333" priority="178" stopIfTrue="1">
      <formula>$AP12="So"</formula>
    </cfRule>
  </conditionalFormatting>
  <conditionalFormatting sqref="AU13">
    <cfRule type="expression" dxfId="2332" priority="173" stopIfTrue="1">
      <formula>$AP13="Sa"</formula>
    </cfRule>
    <cfRule type="expression" dxfId="2331" priority="174" stopIfTrue="1">
      <formula>$AP13="So"</formula>
    </cfRule>
  </conditionalFormatting>
  <conditionalFormatting sqref="AU14">
    <cfRule type="expression" dxfId="2330" priority="169" stopIfTrue="1">
      <formula>$AP14="Sa"</formula>
    </cfRule>
    <cfRule type="expression" dxfId="2329" priority="170" stopIfTrue="1">
      <formula>$AP14="So"</formula>
    </cfRule>
  </conditionalFormatting>
  <conditionalFormatting sqref="AU15">
    <cfRule type="expression" dxfId="2328" priority="165" stopIfTrue="1">
      <formula>$AP15="Sa"</formula>
    </cfRule>
    <cfRule type="expression" dxfId="2327" priority="166" stopIfTrue="1">
      <formula>$AP15="So"</formula>
    </cfRule>
  </conditionalFormatting>
  <conditionalFormatting sqref="AU16">
    <cfRule type="expression" dxfId="2326" priority="161" stopIfTrue="1">
      <formula>$AP16="Sa"</formula>
    </cfRule>
    <cfRule type="expression" dxfId="2325" priority="162" stopIfTrue="1">
      <formula>$AP16="So"</formula>
    </cfRule>
  </conditionalFormatting>
  <conditionalFormatting sqref="AU17">
    <cfRule type="expression" dxfId="2324" priority="157" stopIfTrue="1">
      <formula>$AP17="Sa"</formula>
    </cfRule>
    <cfRule type="expression" dxfId="2323" priority="158" stopIfTrue="1">
      <formula>$AP17="So"</formula>
    </cfRule>
  </conditionalFormatting>
  <conditionalFormatting sqref="AU18">
    <cfRule type="expression" dxfId="2322" priority="153" stopIfTrue="1">
      <formula>$AP18="Sa"</formula>
    </cfRule>
    <cfRule type="expression" dxfId="2321" priority="154" stopIfTrue="1">
      <formula>$AP18="So"</formula>
    </cfRule>
  </conditionalFormatting>
  <conditionalFormatting sqref="AU19">
    <cfRule type="expression" dxfId="2320" priority="149" stopIfTrue="1">
      <formula>$AP19="Sa"</formula>
    </cfRule>
    <cfRule type="expression" dxfId="2319" priority="150" stopIfTrue="1">
      <formula>$AP19="So"</formula>
    </cfRule>
  </conditionalFormatting>
  <conditionalFormatting sqref="AU20">
    <cfRule type="expression" dxfId="2318" priority="145" stopIfTrue="1">
      <formula>$AP20="Sa"</formula>
    </cfRule>
    <cfRule type="expression" dxfId="2317" priority="146" stopIfTrue="1">
      <formula>$AP20="So"</formula>
    </cfRule>
  </conditionalFormatting>
  <conditionalFormatting sqref="AU21">
    <cfRule type="expression" dxfId="2316" priority="141" stopIfTrue="1">
      <formula>$AP21="Sa"</formula>
    </cfRule>
    <cfRule type="expression" dxfId="2315" priority="142" stopIfTrue="1">
      <formula>$AP21="So"</formula>
    </cfRule>
  </conditionalFormatting>
  <conditionalFormatting sqref="AU22">
    <cfRule type="expression" dxfId="2314" priority="137" stopIfTrue="1">
      <formula>$AP22="Sa"</formula>
    </cfRule>
    <cfRule type="expression" dxfId="2313" priority="138" stopIfTrue="1">
      <formula>$AP22="So"</formula>
    </cfRule>
  </conditionalFormatting>
  <conditionalFormatting sqref="AU23">
    <cfRule type="expression" dxfId="2312" priority="133" stopIfTrue="1">
      <formula>$AP23="Sa"</formula>
    </cfRule>
    <cfRule type="expression" dxfId="2311" priority="134" stopIfTrue="1">
      <formula>$AP23="So"</formula>
    </cfRule>
  </conditionalFormatting>
  <conditionalFormatting sqref="AU24">
    <cfRule type="expression" dxfId="2310" priority="129" stopIfTrue="1">
      <formula>$AP24="Sa"</formula>
    </cfRule>
    <cfRule type="expression" dxfId="2309" priority="130" stopIfTrue="1">
      <formula>$AP24="So"</formula>
    </cfRule>
  </conditionalFormatting>
  <conditionalFormatting sqref="AU25">
    <cfRule type="expression" dxfId="2308" priority="125" stopIfTrue="1">
      <formula>$AP25="Sa"</formula>
    </cfRule>
    <cfRule type="expression" dxfId="2307" priority="126" stopIfTrue="1">
      <formula>$AP25="So"</formula>
    </cfRule>
  </conditionalFormatting>
  <conditionalFormatting sqref="AU26">
    <cfRule type="expression" dxfId="2306" priority="121" stopIfTrue="1">
      <formula>$AP26="Sa"</formula>
    </cfRule>
    <cfRule type="expression" dxfId="2305" priority="122" stopIfTrue="1">
      <formula>$AP26="So"</formula>
    </cfRule>
  </conditionalFormatting>
  <conditionalFormatting sqref="AU27">
    <cfRule type="expression" dxfId="2304" priority="117" stopIfTrue="1">
      <formula>$AP27="Sa"</formula>
    </cfRule>
    <cfRule type="expression" dxfId="2303" priority="118" stopIfTrue="1">
      <formula>$AP27="So"</formula>
    </cfRule>
  </conditionalFormatting>
  <conditionalFormatting sqref="AU28">
    <cfRule type="expression" dxfId="2302" priority="113" stopIfTrue="1">
      <formula>$AP28="Sa"</formula>
    </cfRule>
    <cfRule type="expression" dxfId="2301" priority="114" stopIfTrue="1">
      <formula>$AP28="So"</formula>
    </cfRule>
  </conditionalFormatting>
  <conditionalFormatting sqref="AU29">
    <cfRule type="expression" dxfId="2300" priority="109" stopIfTrue="1">
      <formula>$AP29="Sa"</formula>
    </cfRule>
    <cfRule type="expression" dxfId="2299" priority="110" stopIfTrue="1">
      <formula>$AP29="So"</formula>
    </cfRule>
  </conditionalFormatting>
  <conditionalFormatting sqref="AU30">
    <cfRule type="expression" dxfId="2298" priority="105" stopIfTrue="1">
      <formula>$AP30="Sa"</formula>
    </cfRule>
    <cfRule type="expression" dxfId="2297" priority="106" stopIfTrue="1">
      <formula>$AP30="So"</formula>
    </cfRule>
  </conditionalFormatting>
  <conditionalFormatting sqref="AU31">
    <cfRule type="expression" dxfId="2296" priority="101" stopIfTrue="1">
      <formula>$AP31="Sa"</formula>
    </cfRule>
    <cfRule type="expression" dxfId="2295" priority="102" stopIfTrue="1">
      <formula>$AP31="So"</formula>
    </cfRule>
  </conditionalFormatting>
  <conditionalFormatting sqref="AU32">
    <cfRule type="expression" dxfId="2294" priority="97" stopIfTrue="1">
      <formula>$AP32="Sa"</formula>
    </cfRule>
    <cfRule type="expression" dxfId="2293" priority="98" stopIfTrue="1">
      <formula>$AP32="So"</formula>
    </cfRule>
  </conditionalFormatting>
  <conditionalFormatting sqref="AU33">
    <cfRule type="expression" dxfId="2292" priority="93" stopIfTrue="1">
      <formula>$AP33="Sa"</formula>
    </cfRule>
    <cfRule type="expression" dxfId="2291" priority="94" stopIfTrue="1">
      <formula>$AP33="So"</formula>
    </cfRule>
  </conditionalFormatting>
  <conditionalFormatting sqref="F5">
    <cfRule type="expression" dxfId="2290" priority="89" stopIfTrue="1">
      <formula>$B5="Sa"</formula>
    </cfRule>
    <cfRule type="expression" dxfId="2289" priority="90" stopIfTrue="1">
      <formula>$B5="So"</formula>
    </cfRule>
  </conditionalFormatting>
  <conditionalFormatting sqref="F6">
    <cfRule type="expression" dxfId="2288" priority="86" stopIfTrue="1">
      <formula>$B6="Sa"</formula>
    </cfRule>
    <cfRule type="expression" dxfId="2287" priority="87" stopIfTrue="1">
      <formula>$B6="So"</formula>
    </cfRule>
  </conditionalFormatting>
  <conditionalFormatting sqref="F7">
    <cfRule type="expression" dxfId="2286" priority="83" stopIfTrue="1">
      <formula>$B7="Sa"</formula>
    </cfRule>
    <cfRule type="expression" dxfId="2285" priority="84" stopIfTrue="1">
      <formula>$B7="So"</formula>
    </cfRule>
  </conditionalFormatting>
  <conditionalFormatting sqref="F8">
    <cfRule type="expression" dxfId="2284" priority="80" stopIfTrue="1">
      <formula>$B8="Sa"</formula>
    </cfRule>
    <cfRule type="expression" dxfId="2283" priority="81" stopIfTrue="1">
      <formula>$B8="So"</formula>
    </cfRule>
  </conditionalFormatting>
  <conditionalFormatting sqref="F9">
    <cfRule type="expression" dxfId="2282" priority="77" stopIfTrue="1">
      <formula>$B9="Sa"</formula>
    </cfRule>
    <cfRule type="expression" dxfId="2281" priority="78" stopIfTrue="1">
      <formula>$B9="So"</formula>
    </cfRule>
  </conditionalFormatting>
  <conditionalFormatting sqref="F10">
    <cfRule type="expression" dxfId="2280" priority="74" stopIfTrue="1">
      <formula>$B10="Sa"</formula>
    </cfRule>
    <cfRule type="expression" dxfId="2279" priority="75" stopIfTrue="1">
      <formula>$B10="So"</formula>
    </cfRule>
  </conditionalFormatting>
  <conditionalFormatting sqref="F11">
    <cfRule type="expression" dxfId="2278" priority="71" stopIfTrue="1">
      <formula>$B11="Sa"</formula>
    </cfRule>
    <cfRule type="expression" dxfId="2277" priority="72" stopIfTrue="1">
      <formula>$B11="So"</formula>
    </cfRule>
  </conditionalFormatting>
  <conditionalFormatting sqref="F12">
    <cfRule type="expression" dxfId="2276" priority="68" stopIfTrue="1">
      <formula>$B12="Sa"</formula>
    </cfRule>
    <cfRule type="expression" dxfId="2275" priority="69" stopIfTrue="1">
      <formula>$B12="So"</formula>
    </cfRule>
  </conditionalFormatting>
  <conditionalFormatting sqref="F13">
    <cfRule type="expression" dxfId="2274" priority="65" stopIfTrue="1">
      <formula>$B13="Sa"</formula>
    </cfRule>
    <cfRule type="expression" dxfId="2273" priority="66" stopIfTrue="1">
      <formula>$B13="So"</formula>
    </cfRule>
  </conditionalFormatting>
  <conditionalFormatting sqref="F14">
    <cfRule type="expression" dxfId="2272" priority="62" stopIfTrue="1">
      <formula>$B14="Sa"</formula>
    </cfRule>
    <cfRule type="expression" dxfId="2271" priority="63" stopIfTrue="1">
      <formula>$B14="So"</formula>
    </cfRule>
  </conditionalFormatting>
  <conditionalFormatting sqref="F15">
    <cfRule type="expression" dxfId="2270" priority="59" stopIfTrue="1">
      <formula>$B15="Sa"</formula>
    </cfRule>
    <cfRule type="expression" dxfId="2269" priority="60" stopIfTrue="1">
      <formula>$B15="So"</formula>
    </cfRule>
  </conditionalFormatting>
  <conditionalFormatting sqref="F16">
    <cfRule type="expression" dxfId="2268" priority="56" stopIfTrue="1">
      <formula>$B16="Sa"</formula>
    </cfRule>
    <cfRule type="expression" dxfId="2267" priority="57" stopIfTrue="1">
      <formula>$B16="So"</formula>
    </cfRule>
  </conditionalFormatting>
  <conditionalFormatting sqref="F17">
    <cfRule type="expression" dxfId="2266" priority="53" stopIfTrue="1">
      <formula>$B17="Sa"</formula>
    </cfRule>
    <cfRule type="expression" dxfId="2265" priority="54" stopIfTrue="1">
      <formula>$B17="So"</formula>
    </cfRule>
  </conditionalFormatting>
  <conditionalFormatting sqref="F18">
    <cfRule type="expression" dxfId="2264" priority="50" stopIfTrue="1">
      <formula>$B18="Sa"</formula>
    </cfRule>
    <cfRule type="expression" dxfId="2263" priority="51" stopIfTrue="1">
      <formula>$B18="So"</formula>
    </cfRule>
  </conditionalFormatting>
  <conditionalFormatting sqref="F19">
    <cfRule type="expression" dxfId="2262" priority="47" stopIfTrue="1">
      <formula>$B19="Sa"</formula>
    </cfRule>
    <cfRule type="expression" dxfId="2261" priority="48" stopIfTrue="1">
      <formula>$B19="So"</formula>
    </cfRule>
  </conditionalFormatting>
  <conditionalFormatting sqref="F20">
    <cfRule type="expression" dxfId="2260" priority="44" stopIfTrue="1">
      <formula>$B20="Sa"</formula>
    </cfRule>
    <cfRule type="expression" dxfId="2259" priority="45" stopIfTrue="1">
      <formula>$B20="So"</formula>
    </cfRule>
  </conditionalFormatting>
  <conditionalFormatting sqref="F21">
    <cfRule type="expression" dxfId="2258" priority="41" stopIfTrue="1">
      <formula>$B21="Sa"</formula>
    </cfRule>
    <cfRule type="expression" dxfId="2257" priority="42" stopIfTrue="1">
      <formula>$B21="So"</formula>
    </cfRule>
  </conditionalFormatting>
  <conditionalFormatting sqref="F22">
    <cfRule type="expression" dxfId="2256" priority="38" stopIfTrue="1">
      <formula>$B22="Sa"</formula>
    </cfRule>
    <cfRule type="expression" dxfId="2255" priority="39" stopIfTrue="1">
      <formula>$B22="So"</formula>
    </cfRule>
  </conditionalFormatting>
  <conditionalFormatting sqref="F23">
    <cfRule type="expression" dxfId="2254" priority="35" stopIfTrue="1">
      <formula>$B23="Sa"</formula>
    </cfRule>
    <cfRule type="expression" dxfId="2253" priority="36" stopIfTrue="1">
      <formula>$B23="So"</formula>
    </cfRule>
  </conditionalFormatting>
  <conditionalFormatting sqref="F24">
    <cfRule type="expression" dxfId="2252" priority="32" stopIfTrue="1">
      <formula>$B24="Sa"</formula>
    </cfRule>
    <cfRule type="expression" dxfId="2251" priority="33" stopIfTrue="1">
      <formula>$B24="So"</formula>
    </cfRule>
  </conditionalFormatting>
  <conditionalFormatting sqref="F25">
    <cfRule type="expression" dxfId="2250" priority="29" stopIfTrue="1">
      <formula>$B25="Sa"</formula>
    </cfRule>
    <cfRule type="expression" dxfId="2249" priority="30" stopIfTrue="1">
      <formula>$B25="So"</formula>
    </cfRule>
  </conditionalFormatting>
  <conditionalFormatting sqref="F26">
    <cfRule type="expression" dxfId="2248" priority="26" stopIfTrue="1">
      <formula>$B26="Sa"</formula>
    </cfRule>
    <cfRule type="expression" dxfId="2247" priority="27" stopIfTrue="1">
      <formula>$B26="So"</formula>
    </cfRule>
  </conditionalFormatting>
  <conditionalFormatting sqref="F27">
    <cfRule type="expression" dxfId="2246" priority="23" stopIfTrue="1">
      <formula>$B27="Sa"</formula>
    </cfRule>
    <cfRule type="expression" dxfId="2245" priority="24" stopIfTrue="1">
      <formula>$B27="So"</formula>
    </cfRule>
  </conditionalFormatting>
  <conditionalFormatting sqref="F28">
    <cfRule type="expression" dxfId="2244" priority="20" stopIfTrue="1">
      <formula>$B28="Sa"</formula>
    </cfRule>
    <cfRule type="expression" dxfId="2243" priority="21" stopIfTrue="1">
      <formula>$B28="So"</formula>
    </cfRule>
  </conditionalFormatting>
  <conditionalFormatting sqref="F29">
    <cfRule type="expression" dxfId="2242" priority="17" stopIfTrue="1">
      <formula>$B29="Sa"</formula>
    </cfRule>
    <cfRule type="expression" dxfId="2241" priority="18" stopIfTrue="1">
      <formula>$B29="So"</formula>
    </cfRule>
  </conditionalFormatting>
  <conditionalFormatting sqref="F30">
    <cfRule type="expression" dxfId="2240" priority="14" stopIfTrue="1">
      <formula>$B30="Sa"</formula>
    </cfRule>
    <cfRule type="expression" dxfId="2239" priority="15" stopIfTrue="1">
      <formula>$B30="So"</formula>
    </cfRule>
  </conditionalFormatting>
  <conditionalFormatting sqref="F31">
    <cfRule type="expression" dxfId="2238" priority="11" stopIfTrue="1">
      <formula>$B31="Sa"</formula>
    </cfRule>
    <cfRule type="expression" dxfId="2237" priority="12" stopIfTrue="1">
      <formula>$B31="So"</formula>
    </cfRule>
  </conditionalFormatting>
  <conditionalFormatting sqref="F32">
    <cfRule type="expression" dxfId="2236" priority="8" stopIfTrue="1">
      <formula>$B32="Sa"</formula>
    </cfRule>
    <cfRule type="expression" dxfId="2235" priority="9" stopIfTrue="1">
      <formula>$B32="So"</formula>
    </cfRule>
  </conditionalFormatting>
  <conditionalFormatting sqref="F33">
    <cfRule type="expression" dxfId="2234" priority="5" stopIfTrue="1">
      <formula>$B33="Sa"</formula>
    </cfRule>
    <cfRule type="expression" dxfId="2233" priority="6" stopIfTrue="1">
      <formula>$B33="So"</formula>
    </cfRule>
  </conditionalFormatting>
  <conditionalFormatting sqref="F34">
    <cfRule type="expression" dxfId="2232" priority="2" stopIfTrue="1">
      <formula>$B34="Sa"</formula>
    </cfRule>
    <cfRule type="expression" dxfId="2231" priority="3" stopIfTrue="1">
      <formula>$B34="So"</formula>
    </cfRule>
  </conditionalFormatting>
  <printOptions verticalCentered="1"/>
  <pageMargins left="0.19685039370078741" right="0.19685039370078741" top="0.19685039370078741" bottom="0.19685039370078741" header="0.51181102362204722" footer="0.31496062992125984"/>
  <pageSetup paperSize="9" scale="82" orientation="landscape" r:id="rId1"/>
  <headerFooter alignWithMargins="0"/>
  <ignoredErrors>
    <ignoredError sqref="G4 N4:O4 V4:W4 AD4:AE4 AL4:AM4 AT4:AU4 O31 O32 N31 N32 G5 G6 G7 G8 G9 G10 G11 G12 G13 G14 G15 G16 G17 G18 G19 G20 G21 G22 G23 G24 G25 G26 G27 G28 G29 G30 G31 G32 G33 G34 F4 F6 F7 F8 F9 F10 F11 F12 F13 F14 F15 F16 F17 F18 F19 F20 F21 F22 F23 F24 F25 F26 F27 F28 F29 F30 F31 F32 F33 F34 N5:O5 V5:W5 AD5:AE5 AL5:AM5 AT5:AU5 F5 N6:O6 V6:W6 AD6:AE6 AL6:AM6 AT6:AU6 N7:O7 V7:W7 AD7:AE7 AL7:AM7 AT7:AU7 N8:O8 V8:W8 AD8:AE8 AL8:AM8 AT8:AU8 N9:O9 V9:W9 AD9:AE9 AL9:AM9 AT9:AU9 N10:O10 V10:W10 AD10:AE10 AL10:AM10 AT10:AU10 N11:O11 V11:W11 AD11:AE11 AL11:AM11 AT11:AU11 N12:O12 V12:W12 AD12:AE12 AL12:AM12 AT12:AU12 N13:O13 V13:W13 AD13:AE13 AL13:AM13 AT13:AU13 N14:O14 V14:W14 AD14:AE14 AL14:AM14 AT14:AU14 N15:O15 V15:W15 AD15:AE15 AL15:AM15 AT15:AU15 N16:O16 V16:W16 AD16:AE16 AL16:AM16 AT16:AU16 N17:O17 V17:W17 AD17:AE17 AL17:AM17 AT17:AU17 N18:O18 V18:W18 AD18:AE18 AL18:AM18 AT18:AU18 N19:O19 V19:W19 AD19:AE19 AL19:AM19 AT19:AU19 N20:O20 V20:W20 AD20:AE20 AL20:AM20 AT20:AU20 N21:O21 V21:W21 AD21:AE21 AL21:AM21 AT21:AU21 N22:O22 V22:W22 AD22:AE22 AL22:AM22 AT22:AU22 N23:O23 V23:W23 AD23:AE23 AL23:AM23 AT23:AU23 N24:O24 V24:W24 AD24:AE24 AL24:AM24 AT24:AU24 N25:O25 V25:W25 AD25:AE25 AL25:AM25 AT25:AU25 N26:O26 V26:W26 AD26:AE26 AL26:AM26 AT26:AU26 N27:O27 V27:W27 AD27:AE27 AL27:AM27 AT27:AU27 N28:O28 V28:W28 AD28:AE28 AL28:AM28 AT28:AU28 N29:O29 V29:W29 AD29:AE29 AL29:AM29 AT29:AU29 N30:O30 V30:W30 AD30:AE30 AL30:AM30 AT30:AU30 V31:W31 AD31:AE31 AL31:AM31 AT31:AU31 V32:W32 AD32:AE32 AL32:AM32 AT32:AU32 V33:W33 AD33:AE33 AL33:AM33 AT33:AU33 V34:W34 AL34:AM34" unlockedFormula="1"/>
  </ignoredErrors>
  <extLst>
    <ext xmlns:x14="http://schemas.microsoft.com/office/spreadsheetml/2009/9/main" uri="{78C0D931-6437-407d-A8EE-F0AAD7539E65}">
      <x14:conditionalFormattings>
        <x14:conditionalFormatting xmlns:xm="http://schemas.microsoft.com/office/excel/2006/main">
          <x14:cfRule type="expression" priority="820" id="{3A50CBB0-10FD-4737-A97E-A592F02EB8EB}">
            <xm:f>SUMPRODUCT((Steuerung!$F$11:$F$24&lt;=A4)*(Steuerung!$G$11:$G$24&gt;=A4))</xm:f>
            <x14:dxf>
              <font>
                <color theme="1"/>
              </font>
              <fill>
                <patternFill>
                  <bgColor rgb="FF92D050"/>
                </patternFill>
              </fill>
            </x14:dxf>
          </x14:cfRule>
          <xm:sqref>G4</xm:sqref>
        </x14:conditionalFormatting>
        <x14:conditionalFormatting xmlns:xm="http://schemas.microsoft.com/office/excel/2006/main">
          <x14:cfRule type="expression" priority="699" id="{4B00CCB8-4B26-449A-ABB5-E8306F971A0F}">
            <xm:f>SUMPRODUCT((Steuerung!$F$11:$F$24&lt;=I4)*(Steuerung!$G$11:$G$24&gt;=I4))</xm:f>
            <x14:dxf>
              <font>
                <color auto="1"/>
              </font>
              <fill>
                <patternFill>
                  <bgColor rgb="FF92D050"/>
                </patternFill>
              </fill>
            </x14:dxf>
          </x14:cfRule>
          <xm:sqref>O4</xm:sqref>
        </x14:conditionalFormatting>
        <x14:conditionalFormatting xmlns:xm="http://schemas.microsoft.com/office/excel/2006/main">
          <x14:cfRule type="expression" priority="590" id="{C0AB797D-2FB8-470C-BCD8-CA3668E8FAAA}">
            <xm:f>SUMPRODUCT((Steuerung!$F$11:$F$24&lt;=Q4)*(Steuerung!$G$11:$G$24&gt;=Q4))</xm:f>
            <x14:dxf>
              <font>
                <color auto="1"/>
              </font>
              <fill>
                <patternFill>
                  <bgColor rgb="FF92D050"/>
                </patternFill>
              </fill>
            </x14:dxf>
          </x14:cfRule>
          <xm:sqref>W4</xm:sqref>
        </x14:conditionalFormatting>
        <x14:conditionalFormatting xmlns:xm="http://schemas.microsoft.com/office/excel/2006/main">
          <x14:cfRule type="expression" priority="469" id="{975782D0-F2B5-4655-B6E0-0171BDCE572E}">
            <xm:f>SUMPRODUCT((Steuerung!$F$11:$F$24&lt;=Y4)*(Steuerung!$G$11:$G$24&gt;=Y4))</xm:f>
            <x14:dxf>
              <font>
                <color theme="1"/>
              </font>
              <fill>
                <patternFill>
                  <bgColor rgb="FF92D050"/>
                </patternFill>
              </fill>
            </x14:dxf>
          </x14:cfRule>
          <xm:sqref>AE4</xm:sqref>
        </x14:conditionalFormatting>
        <x14:conditionalFormatting xmlns:xm="http://schemas.microsoft.com/office/excel/2006/main">
          <x14:cfRule type="expression" priority="348" id="{FA85BB40-D55E-4B99-9FBD-F8F0900CB6F4}">
            <xm:f>SUMPRODUCT((Steuerung!$F$11:$F$24&lt;=AG4)*(Steuerung!$G$11:$G$24&gt;=AG4))</xm:f>
            <x14:dxf>
              <font>
                <color theme="1"/>
              </font>
              <fill>
                <patternFill>
                  <bgColor rgb="FF92D050"/>
                </patternFill>
              </fill>
            </x14:dxf>
          </x14:cfRule>
          <xm:sqref>AM4</xm:sqref>
        </x14:conditionalFormatting>
        <x14:conditionalFormatting xmlns:xm="http://schemas.microsoft.com/office/excel/2006/main">
          <x14:cfRule type="expression" priority="207" id="{101F591C-A17C-48E4-8D36-992BF51ECC2F}">
            <xm:f>SUMPRODUCT((Steuerung!$F$11:$F$24&lt;=AO4)*(Steuerung!$G$11:$G$24&gt;=AO4))</xm:f>
            <x14:dxf>
              <font>
                <color theme="1"/>
              </font>
              <fill>
                <patternFill>
                  <bgColor rgb="FF92D050"/>
                </patternFill>
              </fill>
            </x14:dxf>
          </x14:cfRule>
          <xm:sqref>AU4</xm:sqref>
        </x14:conditionalFormatting>
        <x14:conditionalFormatting xmlns:xm="http://schemas.microsoft.com/office/excel/2006/main">
          <x14:cfRule type="expression" priority="3279" id="{8289655E-554E-43D6-961F-BB9128955428}">
            <xm:f>MATCH(DAY($A4)*100+MONTH($A4),DAY(Steuerung!$A$11:$A$38)*100+MONTH(Steuerung!$A$11:$A$38),0)</xm:f>
            <x14:dxf>
              <font>
                <color theme="0"/>
              </font>
              <fill>
                <patternFill>
                  <bgColor rgb="FFED0039"/>
                </patternFill>
              </fill>
            </x14:dxf>
          </x14:cfRule>
          <xm:sqref>C4:G34</xm:sqref>
        </x14:conditionalFormatting>
        <x14:conditionalFormatting xmlns:xm="http://schemas.microsoft.com/office/excel/2006/main">
          <x14:cfRule type="expression" priority="2855" id="{3F53CB04-AC11-4BA3-A027-7C9052377688}">
            <xm:f>MATCH(DAY($I4)*100+MONTH($I4),DAY(Steuerung!$A$11:$A$38)*100+MONTH(Steuerung!$A$11:$A$38),0)</xm:f>
            <x14:dxf>
              <font>
                <color theme="0" tint="-4.9989318521683403E-2"/>
              </font>
              <fill>
                <patternFill>
                  <bgColor rgb="FFED0039"/>
                </patternFill>
              </fill>
            </x14:dxf>
          </x14:cfRule>
          <xm:sqref>K4:O31</xm:sqref>
        </x14:conditionalFormatting>
        <x14:conditionalFormatting xmlns:xm="http://schemas.microsoft.com/office/excel/2006/main">
          <x14:cfRule type="expression" priority="2476" id="{9F6872CE-931A-4625-9E96-8A79E05DFB2A}">
            <xm:f>MATCH(DAY($Q4)*100+MONTH($Q4),DAY(Steuerung!$A$11:$A$38)*100+MONTH(Steuerung!$A$11:$A$38),0)</xm:f>
            <x14:dxf>
              <font>
                <color theme="0"/>
              </font>
              <fill>
                <patternFill>
                  <bgColor rgb="FFED0039"/>
                </patternFill>
              </fill>
            </x14:dxf>
          </x14:cfRule>
          <xm:sqref>S4:W34</xm:sqref>
        </x14:conditionalFormatting>
        <x14:conditionalFormatting xmlns:xm="http://schemas.microsoft.com/office/excel/2006/main">
          <x14:cfRule type="expression" priority="2055" id="{2B04B640-1CBC-4487-83D2-2B85F16E16A2}">
            <xm:f>MATCH(DAY($Y4)*100+MONTH($Y4),DAY(Steuerung!$A$11:$A$38)*100+MONTH(Steuerung!$A$11:$A$38),0)</xm:f>
            <x14:dxf>
              <font>
                <color theme="0"/>
              </font>
              <fill>
                <patternFill>
                  <bgColor rgb="FFED0039"/>
                </patternFill>
              </fill>
            </x14:dxf>
          </x14:cfRule>
          <xm:sqref>AA4:AE33</xm:sqref>
        </x14:conditionalFormatting>
        <x14:conditionalFormatting xmlns:xm="http://schemas.microsoft.com/office/excel/2006/main">
          <x14:cfRule type="expression" priority="1648" id="{8F9C948B-1FAD-43AE-96AD-3A5001E7DDA2}">
            <xm:f>MATCH(DAY($AG4)*100+MONTH($AG4),DAY(Steuerung!$A$11:$A$38)*100+MONTH(Steuerung!$A$11:$A$38),0)</xm:f>
            <x14:dxf>
              <font>
                <color theme="0"/>
              </font>
              <fill>
                <patternFill>
                  <bgColor rgb="FFED0039"/>
                </patternFill>
              </fill>
            </x14:dxf>
          </x14:cfRule>
          <xm:sqref>AI4:AM34</xm:sqref>
        </x14:conditionalFormatting>
        <x14:conditionalFormatting xmlns:xm="http://schemas.microsoft.com/office/excel/2006/main">
          <x14:cfRule type="expression" priority="1227" id="{923CC721-B358-4255-BEF7-966A4FFF7C23}">
            <xm:f>MATCH(DAY($AO4)*100+MONTH($AO4),DAY(Steuerung!$A$11:$A$38)*100+MONTH(Steuerung!$A$11:$A$38),0)</xm:f>
            <x14:dxf>
              <font>
                <color theme="0"/>
              </font>
              <fill>
                <patternFill>
                  <bgColor rgb="FFED0039"/>
                </patternFill>
              </fill>
            </x14:dxf>
          </x14:cfRule>
          <xm:sqref>AQ4:AU33</xm:sqref>
        </x14:conditionalFormatting>
        <x14:conditionalFormatting xmlns:xm="http://schemas.microsoft.com/office/excel/2006/main">
          <x14:cfRule type="expression" priority="816" id="{A450B8CA-056A-4BFA-90FA-B9EFB383D2DF}">
            <xm:f>SUMPRODUCT((Steuerung!$F$11:$F$24&lt;=A5)*(Steuerung!$G$11:$G$24&gt;=A5))</xm:f>
            <x14:dxf>
              <font>
                <color theme="1"/>
              </font>
              <fill>
                <patternFill>
                  <bgColor rgb="FF92D050"/>
                </patternFill>
              </fill>
            </x14:dxf>
          </x14:cfRule>
          <xm:sqref>G5</xm:sqref>
        </x14:conditionalFormatting>
        <x14:conditionalFormatting xmlns:xm="http://schemas.microsoft.com/office/excel/2006/main">
          <x14:cfRule type="expression" priority="812" id="{18C747C5-8612-48DE-96B5-8AE1E24B06CE}">
            <xm:f>SUMPRODUCT((Steuerung!$F$11:$F$24&lt;=A6)*(Steuerung!$G$11:$G$24&gt;=A6))</xm:f>
            <x14:dxf>
              <font>
                <color theme="1"/>
              </font>
              <fill>
                <patternFill>
                  <bgColor rgb="FF92D050"/>
                </patternFill>
              </fill>
            </x14:dxf>
          </x14:cfRule>
          <xm:sqref>G6</xm:sqref>
        </x14:conditionalFormatting>
        <x14:conditionalFormatting xmlns:xm="http://schemas.microsoft.com/office/excel/2006/main">
          <x14:cfRule type="expression" priority="808" id="{38858CCB-4EB0-48D7-AA7C-FD86A5C2FA52}">
            <xm:f>SUMPRODUCT((Steuerung!$F$11:$F$24&lt;=A7)*(Steuerung!$G$11:$G$24&gt;=A7))</xm:f>
            <x14:dxf>
              <font>
                <color theme="1"/>
              </font>
              <fill>
                <patternFill>
                  <bgColor rgb="FF92D050"/>
                </patternFill>
              </fill>
            </x14:dxf>
          </x14:cfRule>
          <xm:sqref>G7</xm:sqref>
        </x14:conditionalFormatting>
        <x14:conditionalFormatting xmlns:xm="http://schemas.microsoft.com/office/excel/2006/main">
          <x14:cfRule type="expression" priority="804" id="{2410811C-CF59-4755-9DD3-FAC8880909F1}">
            <xm:f>SUMPRODUCT((Steuerung!$F$11:$F$24&lt;=A8)*(Steuerung!$G$11:$G$24&gt;=A8))</xm:f>
            <x14:dxf>
              <font>
                <color theme="1"/>
              </font>
              <fill>
                <patternFill>
                  <bgColor rgb="FF92D050"/>
                </patternFill>
              </fill>
            </x14:dxf>
          </x14:cfRule>
          <xm:sqref>G8</xm:sqref>
        </x14:conditionalFormatting>
        <x14:conditionalFormatting xmlns:xm="http://schemas.microsoft.com/office/excel/2006/main">
          <x14:cfRule type="expression" priority="800" id="{E35DCE3C-CA28-4D5A-9011-493DC3903346}">
            <xm:f>SUMPRODUCT((Steuerung!$F$11:$F$24&lt;=A9)*(Steuerung!$G$11:$G$24&gt;=A9))</xm:f>
            <x14:dxf>
              <font>
                <color theme="1"/>
              </font>
              <fill>
                <patternFill>
                  <bgColor rgb="FF92D050"/>
                </patternFill>
              </fill>
            </x14:dxf>
          </x14:cfRule>
          <xm:sqref>G9</xm:sqref>
        </x14:conditionalFormatting>
        <x14:conditionalFormatting xmlns:xm="http://schemas.microsoft.com/office/excel/2006/main">
          <x14:cfRule type="expression" priority="796" id="{F2AA0492-9353-41EE-85B2-E67443DEDC6C}">
            <xm:f>SUMPRODUCT((Steuerung!$F$11:$F$24&lt;=A10)*(Steuerung!$G$11:$G$24&gt;=A10))</xm:f>
            <x14:dxf>
              <font>
                <color theme="1"/>
              </font>
              <fill>
                <patternFill>
                  <bgColor rgb="FF92D050"/>
                </patternFill>
              </fill>
            </x14:dxf>
          </x14:cfRule>
          <xm:sqref>G10</xm:sqref>
        </x14:conditionalFormatting>
        <x14:conditionalFormatting xmlns:xm="http://schemas.microsoft.com/office/excel/2006/main">
          <x14:cfRule type="expression" priority="792" id="{87075447-B368-468B-A51D-F53B6FD88E36}">
            <xm:f>SUMPRODUCT((Steuerung!$F$11:$F$24&lt;=A11)*(Steuerung!$G$11:$G$24&gt;=A11))</xm:f>
            <x14:dxf>
              <font>
                <color theme="1"/>
              </font>
              <fill>
                <patternFill>
                  <bgColor rgb="FF92D050"/>
                </patternFill>
              </fill>
            </x14:dxf>
          </x14:cfRule>
          <xm:sqref>G11</xm:sqref>
        </x14:conditionalFormatting>
        <x14:conditionalFormatting xmlns:xm="http://schemas.microsoft.com/office/excel/2006/main">
          <x14:cfRule type="expression" priority="788" id="{5A418016-7705-42A3-8869-D7E353A97B37}">
            <xm:f>SUMPRODUCT((Steuerung!$F$11:$F$24&lt;=A12)*(Steuerung!$G$11:$G$24&gt;=A12))</xm:f>
            <x14:dxf>
              <font>
                <color theme="1"/>
              </font>
              <fill>
                <patternFill>
                  <bgColor rgb="FF92D050"/>
                </patternFill>
              </fill>
            </x14:dxf>
          </x14:cfRule>
          <xm:sqref>G12</xm:sqref>
        </x14:conditionalFormatting>
        <x14:conditionalFormatting xmlns:xm="http://schemas.microsoft.com/office/excel/2006/main">
          <x14:cfRule type="expression" priority="784" id="{799675BA-8AEC-4F2C-9115-93B384A40C2A}">
            <xm:f>SUMPRODUCT((Steuerung!$F$11:$F$24&lt;=A13)*(Steuerung!$G$11:$G$24&gt;=A13))</xm:f>
            <x14:dxf>
              <font>
                <color theme="1"/>
              </font>
              <fill>
                <patternFill>
                  <bgColor rgb="FF92D050"/>
                </patternFill>
              </fill>
            </x14:dxf>
          </x14:cfRule>
          <xm:sqref>G13</xm:sqref>
        </x14:conditionalFormatting>
        <x14:conditionalFormatting xmlns:xm="http://schemas.microsoft.com/office/excel/2006/main">
          <x14:cfRule type="expression" priority="780" id="{A1B64B74-EFEC-4C85-A588-E327EFD9B906}">
            <xm:f>SUMPRODUCT((Steuerung!$F$11:$F$24&lt;=A14)*(Steuerung!$G$11:$G$24&gt;=A14))</xm:f>
            <x14:dxf>
              <font>
                <color theme="1"/>
              </font>
              <fill>
                <patternFill>
                  <bgColor rgb="FF92D050"/>
                </patternFill>
              </fill>
            </x14:dxf>
          </x14:cfRule>
          <xm:sqref>G14</xm:sqref>
        </x14:conditionalFormatting>
        <x14:conditionalFormatting xmlns:xm="http://schemas.microsoft.com/office/excel/2006/main">
          <x14:cfRule type="expression" priority="776" id="{444F8CAC-2B21-4D66-9943-0C52FDF80D0F}">
            <xm:f>SUMPRODUCT((Steuerung!$F$11:$F$24&lt;=A15)*(Steuerung!$G$11:$G$24&gt;=A15))</xm:f>
            <x14:dxf>
              <font>
                <color theme="1"/>
              </font>
              <fill>
                <patternFill>
                  <bgColor rgb="FF92D050"/>
                </patternFill>
              </fill>
            </x14:dxf>
          </x14:cfRule>
          <xm:sqref>G15</xm:sqref>
        </x14:conditionalFormatting>
        <x14:conditionalFormatting xmlns:xm="http://schemas.microsoft.com/office/excel/2006/main">
          <x14:cfRule type="expression" priority="772" id="{00CDDDE5-0CA3-4919-B1E8-A0C0A3B43633}">
            <xm:f>SUMPRODUCT((Steuerung!$F$11:$F$24&lt;=A16)*(Steuerung!$G$11:$G$24&gt;=A16))</xm:f>
            <x14:dxf>
              <font>
                <color theme="1"/>
              </font>
              <fill>
                <patternFill>
                  <bgColor rgb="FF92D050"/>
                </patternFill>
              </fill>
            </x14:dxf>
          </x14:cfRule>
          <xm:sqref>G16</xm:sqref>
        </x14:conditionalFormatting>
        <x14:conditionalFormatting xmlns:xm="http://schemas.microsoft.com/office/excel/2006/main">
          <x14:cfRule type="expression" priority="768" id="{754A49E5-C598-4AF1-81C4-9EB029E66A6E}">
            <xm:f>SUMPRODUCT((Steuerung!$F$11:$F$24&lt;=A17)*(Steuerung!$G$11:$G$24&gt;=A17))</xm:f>
            <x14:dxf>
              <font>
                <color theme="1"/>
              </font>
              <fill>
                <patternFill>
                  <bgColor rgb="FF92D050"/>
                </patternFill>
              </fill>
            </x14:dxf>
          </x14:cfRule>
          <xm:sqref>G17</xm:sqref>
        </x14:conditionalFormatting>
        <x14:conditionalFormatting xmlns:xm="http://schemas.microsoft.com/office/excel/2006/main">
          <x14:cfRule type="expression" priority="764" id="{B113D835-A809-4183-A38A-4D682F7D6D01}">
            <xm:f>SUMPRODUCT((Steuerung!$F$11:$F$24&lt;=A18)*(Steuerung!$G$11:$G$24&gt;=A18))</xm:f>
            <x14:dxf>
              <font>
                <color theme="1"/>
              </font>
              <fill>
                <patternFill>
                  <bgColor rgb="FF92D050"/>
                </patternFill>
              </fill>
            </x14:dxf>
          </x14:cfRule>
          <xm:sqref>G18</xm:sqref>
        </x14:conditionalFormatting>
        <x14:conditionalFormatting xmlns:xm="http://schemas.microsoft.com/office/excel/2006/main">
          <x14:cfRule type="expression" priority="760" id="{6B47F411-1F98-4DEE-A130-0087D7973953}">
            <xm:f>SUMPRODUCT((Steuerung!$F$11:$F$24&lt;=A19)*(Steuerung!$G$11:$G$24&gt;=A19))</xm:f>
            <x14:dxf>
              <font>
                <color theme="1"/>
              </font>
              <fill>
                <patternFill>
                  <bgColor rgb="FF92D050"/>
                </patternFill>
              </fill>
            </x14:dxf>
          </x14:cfRule>
          <xm:sqref>G19</xm:sqref>
        </x14:conditionalFormatting>
        <x14:conditionalFormatting xmlns:xm="http://schemas.microsoft.com/office/excel/2006/main">
          <x14:cfRule type="expression" priority="756" id="{76C44B22-A60E-45E2-A514-F0D169E55D9D}">
            <xm:f>SUMPRODUCT((Steuerung!$F$11:$F$24&lt;=A20)*(Steuerung!$G$11:$G$24&gt;=A20))</xm:f>
            <x14:dxf>
              <font>
                <color theme="1"/>
              </font>
              <fill>
                <patternFill>
                  <bgColor rgb="FF92D050"/>
                </patternFill>
              </fill>
            </x14:dxf>
          </x14:cfRule>
          <xm:sqref>G20</xm:sqref>
        </x14:conditionalFormatting>
        <x14:conditionalFormatting xmlns:xm="http://schemas.microsoft.com/office/excel/2006/main">
          <x14:cfRule type="expression" priority="752" id="{F2D6D9F4-E5D9-4E9C-9DE9-8F761A28388E}">
            <xm:f>SUMPRODUCT((Steuerung!$F$11:$F$24&lt;=A21)*(Steuerung!$G$11:$G$24&gt;=A21))</xm:f>
            <x14:dxf>
              <font>
                <color theme="1"/>
              </font>
              <fill>
                <patternFill>
                  <bgColor rgb="FF92D050"/>
                </patternFill>
              </fill>
            </x14:dxf>
          </x14:cfRule>
          <xm:sqref>G21</xm:sqref>
        </x14:conditionalFormatting>
        <x14:conditionalFormatting xmlns:xm="http://schemas.microsoft.com/office/excel/2006/main">
          <x14:cfRule type="expression" priority="748" id="{D9804AB2-B86C-4310-A03D-AB4163039242}">
            <xm:f>SUMPRODUCT((Steuerung!$F$11:$F$24&lt;=A22)*(Steuerung!$G$11:$G$24&gt;=A22))</xm:f>
            <x14:dxf>
              <font>
                <color theme="1"/>
              </font>
              <fill>
                <patternFill>
                  <bgColor rgb="FF92D050"/>
                </patternFill>
              </fill>
            </x14:dxf>
          </x14:cfRule>
          <xm:sqref>G22</xm:sqref>
        </x14:conditionalFormatting>
        <x14:conditionalFormatting xmlns:xm="http://schemas.microsoft.com/office/excel/2006/main">
          <x14:cfRule type="expression" priority="744" id="{A6502541-CB0C-4FDC-BE34-A89A206C8282}">
            <xm:f>SUMPRODUCT((Steuerung!$F$11:$F$24&lt;=A23)*(Steuerung!$G$11:$G$24&gt;=A23))</xm:f>
            <x14:dxf>
              <font>
                <color theme="1"/>
              </font>
              <fill>
                <patternFill>
                  <bgColor rgb="FF92D050"/>
                </patternFill>
              </fill>
            </x14:dxf>
          </x14:cfRule>
          <xm:sqref>G23</xm:sqref>
        </x14:conditionalFormatting>
        <x14:conditionalFormatting xmlns:xm="http://schemas.microsoft.com/office/excel/2006/main">
          <x14:cfRule type="expression" priority="740" id="{3E8EAC9C-89F1-49B9-82E4-A8D274D2DA1D}">
            <xm:f>SUMPRODUCT((Steuerung!$F$11:$F$24&lt;=A24)*(Steuerung!$G$11:$G$24&gt;=A24))</xm:f>
            <x14:dxf>
              <font>
                <color theme="1"/>
              </font>
              <fill>
                <patternFill>
                  <bgColor rgb="FF92D050"/>
                </patternFill>
              </fill>
            </x14:dxf>
          </x14:cfRule>
          <xm:sqref>G24</xm:sqref>
        </x14:conditionalFormatting>
        <x14:conditionalFormatting xmlns:xm="http://schemas.microsoft.com/office/excel/2006/main">
          <x14:cfRule type="expression" priority="736" id="{9AAAA7AA-6B3C-42FD-B2DD-160DF9FCBBA5}">
            <xm:f>SUMPRODUCT((Steuerung!$F$11:$F$24&lt;=A25)*(Steuerung!$G$11:$G$24&gt;=A25))</xm:f>
            <x14:dxf>
              <font>
                <color theme="1"/>
              </font>
              <fill>
                <patternFill>
                  <bgColor rgb="FF92D050"/>
                </patternFill>
              </fill>
            </x14:dxf>
          </x14:cfRule>
          <xm:sqref>G25</xm:sqref>
        </x14:conditionalFormatting>
        <x14:conditionalFormatting xmlns:xm="http://schemas.microsoft.com/office/excel/2006/main">
          <x14:cfRule type="expression" priority="732" id="{86382B2A-E4CA-4065-886A-2103AF8402B5}">
            <xm:f>SUMPRODUCT((Steuerung!$F$11:$F$24&lt;=A26)*(Steuerung!$G$11:$G$24&gt;=A26))</xm:f>
            <x14:dxf>
              <font>
                <color theme="1"/>
              </font>
              <fill>
                <patternFill>
                  <bgColor rgb="FF92D050"/>
                </patternFill>
              </fill>
            </x14:dxf>
          </x14:cfRule>
          <xm:sqref>G26</xm:sqref>
        </x14:conditionalFormatting>
        <x14:conditionalFormatting xmlns:xm="http://schemas.microsoft.com/office/excel/2006/main">
          <x14:cfRule type="expression" priority="728" id="{C24935A9-36B7-440D-91A4-957F4DA772C4}">
            <xm:f>SUMPRODUCT((Steuerung!$F$11:$F$24&lt;=A27)*(Steuerung!$G$11:$G$24&gt;=A27))</xm:f>
            <x14:dxf>
              <font>
                <color theme="1"/>
              </font>
              <fill>
                <patternFill>
                  <bgColor rgb="FF92D050"/>
                </patternFill>
              </fill>
            </x14:dxf>
          </x14:cfRule>
          <xm:sqref>G27</xm:sqref>
        </x14:conditionalFormatting>
        <x14:conditionalFormatting xmlns:xm="http://schemas.microsoft.com/office/excel/2006/main">
          <x14:cfRule type="expression" priority="724" id="{7727033B-FA18-4065-9E90-018DE474D439}">
            <xm:f>SUMPRODUCT((Steuerung!$F$11:$F$24&lt;=A28)*(Steuerung!$G$11:$G$24&gt;=A28))</xm:f>
            <x14:dxf>
              <font>
                <color theme="1"/>
              </font>
              <fill>
                <patternFill>
                  <bgColor rgb="FF92D050"/>
                </patternFill>
              </fill>
            </x14:dxf>
          </x14:cfRule>
          <xm:sqref>G28</xm:sqref>
        </x14:conditionalFormatting>
        <x14:conditionalFormatting xmlns:xm="http://schemas.microsoft.com/office/excel/2006/main">
          <x14:cfRule type="expression" priority="720" id="{FCC110A2-03ED-4C4F-B4E3-B1BF39387C0D}">
            <xm:f>SUMPRODUCT((Steuerung!$F$11:$F$24&lt;=A29)*(Steuerung!$G$11:$G$24&gt;=A29))</xm:f>
            <x14:dxf>
              <font>
                <color theme="1"/>
              </font>
              <fill>
                <patternFill>
                  <bgColor rgb="FF92D050"/>
                </patternFill>
              </fill>
            </x14:dxf>
          </x14:cfRule>
          <xm:sqref>G29</xm:sqref>
        </x14:conditionalFormatting>
        <x14:conditionalFormatting xmlns:xm="http://schemas.microsoft.com/office/excel/2006/main">
          <x14:cfRule type="expression" priority="716" id="{36776398-F755-4B2A-B634-FFB8D061C989}">
            <xm:f>SUMPRODUCT((Steuerung!$F$11:$F$24&lt;=A30)*(Steuerung!$G$11:$G$24&gt;=A30))</xm:f>
            <x14:dxf>
              <font>
                <color theme="1"/>
              </font>
              <fill>
                <patternFill>
                  <bgColor rgb="FF92D050"/>
                </patternFill>
              </fill>
            </x14:dxf>
          </x14:cfRule>
          <xm:sqref>G30</xm:sqref>
        </x14:conditionalFormatting>
        <x14:conditionalFormatting xmlns:xm="http://schemas.microsoft.com/office/excel/2006/main">
          <x14:cfRule type="expression" priority="712" id="{96EAF8A7-F3B8-406D-8C72-0B2E1C88C94F}">
            <xm:f>SUMPRODUCT((Steuerung!$F$11:$F$24&lt;=A31)*(Steuerung!$G$11:$G$24&gt;=A31))</xm:f>
            <x14:dxf>
              <font>
                <color theme="1"/>
              </font>
              <fill>
                <patternFill>
                  <bgColor rgb="FF92D050"/>
                </patternFill>
              </fill>
            </x14:dxf>
          </x14:cfRule>
          <xm:sqref>G31</xm:sqref>
        </x14:conditionalFormatting>
        <x14:conditionalFormatting xmlns:xm="http://schemas.microsoft.com/office/excel/2006/main">
          <x14:cfRule type="expression" priority="708" id="{5F3BF1EE-952C-4647-85DC-87759ACB10B2}">
            <xm:f>SUMPRODUCT((Steuerung!$F$11:$F$24&lt;=A32)*(Steuerung!$G$11:$G$24&gt;=A32))</xm:f>
            <x14:dxf>
              <font>
                <color theme="1"/>
              </font>
              <fill>
                <patternFill>
                  <bgColor rgb="FF92D050"/>
                </patternFill>
              </fill>
            </x14:dxf>
          </x14:cfRule>
          <xm:sqref>G32</xm:sqref>
        </x14:conditionalFormatting>
        <x14:conditionalFormatting xmlns:xm="http://schemas.microsoft.com/office/excel/2006/main">
          <x14:cfRule type="expression" priority="704" id="{DB3A6011-CE39-487D-B584-4B974A67FB77}">
            <xm:f>SUMPRODUCT((Steuerung!$F$11:$F$24&lt;=A33)*(Steuerung!$G$11:$G$24&gt;=A33))</xm:f>
            <x14:dxf>
              <font>
                <color theme="1"/>
              </font>
              <fill>
                <patternFill>
                  <bgColor rgb="FF92D050"/>
                </patternFill>
              </fill>
            </x14:dxf>
          </x14:cfRule>
          <xm:sqref>G33</xm:sqref>
        </x14:conditionalFormatting>
        <x14:conditionalFormatting xmlns:xm="http://schemas.microsoft.com/office/excel/2006/main">
          <x14:cfRule type="expression" priority="700" id="{2038B295-CFD9-4E3A-8549-62A317AB0EF2}">
            <xm:f>SUMPRODUCT((Steuerung!$F$11:$F$24&lt;=A34)*(Steuerung!$G$11:$G$24&gt;=A34))</xm:f>
            <x14:dxf>
              <font>
                <color theme="1"/>
              </font>
              <fill>
                <patternFill>
                  <bgColor rgb="FF92D050"/>
                </patternFill>
              </fill>
            </x14:dxf>
          </x14:cfRule>
          <xm:sqref>G34</xm:sqref>
        </x14:conditionalFormatting>
        <x14:conditionalFormatting xmlns:xm="http://schemas.microsoft.com/office/excel/2006/main">
          <x14:cfRule type="expression" priority="695" id="{E3A8517A-8A7C-43F8-A0EB-9E4D874DCD2C}">
            <xm:f>SUMPRODUCT((Steuerung!$F$11:$F$24&lt;=I5)*(Steuerung!$G$11:$G$24&gt;=I5))</xm:f>
            <x14:dxf>
              <font>
                <color auto="1"/>
              </font>
              <fill>
                <patternFill>
                  <bgColor rgb="FF92D050"/>
                </patternFill>
              </fill>
            </x14:dxf>
          </x14:cfRule>
          <xm:sqref>O5</xm:sqref>
        </x14:conditionalFormatting>
        <x14:conditionalFormatting xmlns:xm="http://schemas.microsoft.com/office/excel/2006/main">
          <x14:cfRule type="expression" priority="691" id="{BFDE766E-4C34-4C8C-BB4D-E29C1946A8D4}">
            <xm:f>SUMPRODUCT((Steuerung!$F$11:$F$24&lt;=I6)*(Steuerung!$G$11:$G$24&gt;=I6))</xm:f>
            <x14:dxf>
              <font>
                <color auto="1"/>
              </font>
              <fill>
                <patternFill>
                  <bgColor rgb="FF92D050"/>
                </patternFill>
              </fill>
            </x14:dxf>
          </x14:cfRule>
          <xm:sqref>O6</xm:sqref>
        </x14:conditionalFormatting>
        <x14:conditionalFormatting xmlns:xm="http://schemas.microsoft.com/office/excel/2006/main">
          <x14:cfRule type="expression" priority="687" id="{7DD99ED2-808A-4A34-9B1F-A6F0B17E347D}">
            <xm:f>SUMPRODUCT((Steuerung!$F$11:$F$24&lt;=I7)*(Steuerung!$G$11:$G$24&gt;=I7))</xm:f>
            <x14:dxf>
              <font>
                <color auto="1"/>
              </font>
              <fill>
                <patternFill>
                  <bgColor rgb="FF92D050"/>
                </patternFill>
              </fill>
            </x14:dxf>
          </x14:cfRule>
          <xm:sqref>O7</xm:sqref>
        </x14:conditionalFormatting>
        <x14:conditionalFormatting xmlns:xm="http://schemas.microsoft.com/office/excel/2006/main">
          <x14:cfRule type="expression" priority="683" id="{062D47FD-FA3D-4FD7-98F5-5A7B351C0CEB}">
            <xm:f>SUMPRODUCT((Steuerung!$F$11:$F$24&lt;=I8)*(Steuerung!$G$11:$G$24&gt;=I8))</xm:f>
            <x14:dxf>
              <font>
                <color auto="1"/>
              </font>
              <fill>
                <patternFill>
                  <bgColor rgb="FF92D050"/>
                </patternFill>
              </fill>
            </x14:dxf>
          </x14:cfRule>
          <xm:sqref>O8</xm:sqref>
        </x14:conditionalFormatting>
        <x14:conditionalFormatting xmlns:xm="http://schemas.microsoft.com/office/excel/2006/main">
          <x14:cfRule type="expression" priority="679" id="{AC03D4C7-84A8-4BC2-B380-747AD054CBFB}">
            <xm:f>SUMPRODUCT((Steuerung!$F$11:$F$24&lt;=I9)*(Steuerung!$G$11:$G$24&gt;=I9))</xm:f>
            <x14:dxf>
              <font>
                <color auto="1"/>
              </font>
              <fill>
                <patternFill>
                  <bgColor rgb="FF92D050"/>
                </patternFill>
              </fill>
            </x14:dxf>
          </x14:cfRule>
          <xm:sqref>O9</xm:sqref>
        </x14:conditionalFormatting>
        <x14:conditionalFormatting xmlns:xm="http://schemas.microsoft.com/office/excel/2006/main">
          <x14:cfRule type="expression" priority="675" id="{F24E3F12-065E-4695-8819-659BB5205D71}">
            <xm:f>SUMPRODUCT((Steuerung!$F$11:$F$24&lt;=I10)*(Steuerung!$G$11:$G$24&gt;=I10))</xm:f>
            <x14:dxf>
              <font>
                <color auto="1"/>
              </font>
              <fill>
                <patternFill>
                  <bgColor rgb="FF92D050"/>
                </patternFill>
              </fill>
            </x14:dxf>
          </x14:cfRule>
          <xm:sqref>O10</xm:sqref>
        </x14:conditionalFormatting>
        <x14:conditionalFormatting xmlns:xm="http://schemas.microsoft.com/office/excel/2006/main">
          <x14:cfRule type="expression" priority="671" id="{E676E484-75FA-4C86-8B36-562DFB63043A}">
            <xm:f>SUMPRODUCT((Steuerung!$F$11:$F$24&lt;=I11)*(Steuerung!$G$11:$G$24&gt;=I11))</xm:f>
            <x14:dxf>
              <font>
                <color auto="1"/>
              </font>
              <fill>
                <patternFill>
                  <bgColor rgb="FF92D050"/>
                </patternFill>
              </fill>
            </x14:dxf>
          </x14:cfRule>
          <xm:sqref>O11</xm:sqref>
        </x14:conditionalFormatting>
        <x14:conditionalFormatting xmlns:xm="http://schemas.microsoft.com/office/excel/2006/main">
          <x14:cfRule type="expression" priority="667" id="{0DCA078B-E265-4B48-9D4B-B8A665745783}">
            <xm:f>SUMPRODUCT((Steuerung!$F$11:$F$24&lt;=I12)*(Steuerung!$G$11:$G$24&gt;=I12))</xm:f>
            <x14:dxf>
              <font>
                <color auto="1"/>
              </font>
              <fill>
                <patternFill>
                  <bgColor rgb="FF92D050"/>
                </patternFill>
              </fill>
            </x14:dxf>
          </x14:cfRule>
          <xm:sqref>O12</xm:sqref>
        </x14:conditionalFormatting>
        <x14:conditionalFormatting xmlns:xm="http://schemas.microsoft.com/office/excel/2006/main">
          <x14:cfRule type="expression" priority="663" id="{CF051CD5-0715-43FE-BB37-C024004178C3}">
            <xm:f>SUMPRODUCT((Steuerung!$F$11:$F$24&lt;=I13)*(Steuerung!$G$11:$G$24&gt;=I13))</xm:f>
            <x14:dxf>
              <font>
                <color auto="1"/>
              </font>
              <fill>
                <patternFill>
                  <bgColor rgb="FF92D050"/>
                </patternFill>
              </fill>
            </x14:dxf>
          </x14:cfRule>
          <xm:sqref>O13</xm:sqref>
        </x14:conditionalFormatting>
        <x14:conditionalFormatting xmlns:xm="http://schemas.microsoft.com/office/excel/2006/main">
          <x14:cfRule type="expression" priority="659" id="{1FDF2EF9-951D-4298-BAF5-CE8AE3D424DB}">
            <xm:f>SUMPRODUCT((Steuerung!$F$11:$F$24&lt;=I14)*(Steuerung!$G$11:$G$24&gt;=I14))</xm:f>
            <x14:dxf>
              <font>
                <color auto="1"/>
              </font>
              <fill>
                <patternFill>
                  <bgColor rgb="FF92D050"/>
                </patternFill>
              </fill>
            </x14:dxf>
          </x14:cfRule>
          <xm:sqref>O14</xm:sqref>
        </x14:conditionalFormatting>
        <x14:conditionalFormatting xmlns:xm="http://schemas.microsoft.com/office/excel/2006/main">
          <x14:cfRule type="expression" priority="655" id="{2B11FEF4-9C93-44DF-A0C2-42AE3A90F014}">
            <xm:f>SUMPRODUCT((Steuerung!$F$11:$F$24&lt;=I15)*(Steuerung!$G$11:$G$24&gt;=I15))</xm:f>
            <x14:dxf>
              <font>
                <color auto="1"/>
              </font>
              <fill>
                <patternFill>
                  <bgColor rgb="FF92D050"/>
                </patternFill>
              </fill>
            </x14:dxf>
          </x14:cfRule>
          <xm:sqref>O15</xm:sqref>
        </x14:conditionalFormatting>
        <x14:conditionalFormatting xmlns:xm="http://schemas.microsoft.com/office/excel/2006/main">
          <x14:cfRule type="expression" priority="651" id="{846FDFDF-2185-4C82-ABC1-2AD2C1048681}">
            <xm:f>SUMPRODUCT((Steuerung!$F$11:$F$24&lt;=I16)*(Steuerung!$G$11:$G$24&gt;=I16))</xm:f>
            <x14:dxf>
              <font>
                <color auto="1"/>
              </font>
              <fill>
                <patternFill>
                  <bgColor rgb="FF92D050"/>
                </patternFill>
              </fill>
            </x14:dxf>
          </x14:cfRule>
          <xm:sqref>O16</xm:sqref>
        </x14:conditionalFormatting>
        <x14:conditionalFormatting xmlns:xm="http://schemas.microsoft.com/office/excel/2006/main">
          <x14:cfRule type="expression" priority="647" id="{CF338A81-6B33-4213-8E87-D8B056A10815}">
            <xm:f>SUMPRODUCT((Steuerung!$F$11:$F$24&lt;=I17)*(Steuerung!$G$11:$G$24&gt;=I17))</xm:f>
            <x14:dxf>
              <font>
                <color auto="1"/>
              </font>
              <fill>
                <patternFill>
                  <bgColor rgb="FF92D050"/>
                </patternFill>
              </fill>
            </x14:dxf>
          </x14:cfRule>
          <xm:sqref>O17</xm:sqref>
        </x14:conditionalFormatting>
        <x14:conditionalFormatting xmlns:xm="http://schemas.microsoft.com/office/excel/2006/main">
          <x14:cfRule type="expression" priority="643" id="{9EBDB5D6-9F67-49CA-9D4F-0A6F68BB1F1E}">
            <xm:f>SUMPRODUCT((Steuerung!$F$11:$F$24&lt;=I18)*(Steuerung!$G$11:$G$24&gt;=I18))</xm:f>
            <x14:dxf>
              <font>
                <color auto="1"/>
              </font>
              <fill>
                <patternFill>
                  <bgColor rgb="FF92D050"/>
                </patternFill>
              </fill>
            </x14:dxf>
          </x14:cfRule>
          <xm:sqref>O18</xm:sqref>
        </x14:conditionalFormatting>
        <x14:conditionalFormatting xmlns:xm="http://schemas.microsoft.com/office/excel/2006/main">
          <x14:cfRule type="expression" priority="639" id="{CE7A48C7-F2D9-44E9-9184-E97CAAF596E2}">
            <xm:f>SUMPRODUCT((Steuerung!$F$11:$F$24&lt;=I19)*(Steuerung!$G$11:$G$24&gt;=I19))</xm:f>
            <x14:dxf>
              <font>
                <color auto="1"/>
              </font>
              <fill>
                <patternFill>
                  <bgColor rgb="FF92D050"/>
                </patternFill>
              </fill>
            </x14:dxf>
          </x14:cfRule>
          <xm:sqref>O19</xm:sqref>
        </x14:conditionalFormatting>
        <x14:conditionalFormatting xmlns:xm="http://schemas.microsoft.com/office/excel/2006/main">
          <x14:cfRule type="expression" priority="635" id="{5E1BA765-FAEA-469F-8942-934DFC86FDAA}">
            <xm:f>SUMPRODUCT((Steuerung!$F$11:$F$24&lt;=I20)*(Steuerung!$G$11:$G$24&gt;=I20))</xm:f>
            <x14:dxf>
              <font>
                <color auto="1"/>
              </font>
              <fill>
                <patternFill>
                  <bgColor rgb="FF92D050"/>
                </patternFill>
              </fill>
            </x14:dxf>
          </x14:cfRule>
          <xm:sqref>O20</xm:sqref>
        </x14:conditionalFormatting>
        <x14:conditionalFormatting xmlns:xm="http://schemas.microsoft.com/office/excel/2006/main">
          <x14:cfRule type="expression" priority="631" id="{96749B77-C8E1-436F-AC18-3E2277212B89}">
            <xm:f>SUMPRODUCT((Steuerung!$F$11:$F$24&lt;=I21)*(Steuerung!$G$11:$G$24&gt;=I21))</xm:f>
            <x14:dxf>
              <font>
                <color auto="1"/>
              </font>
              <fill>
                <patternFill>
                  <bgColor rgb="FF92D050"/>
                </patternFill>
              </fill>
            </x14:dxf>
          </x14:cfRule>
          <xm:sqref>O21</xm:sqref>
        </x14:conditionalFormatting>
        <x14:conditionalFormatting xmlns:xm="http://schemas.microsoft.com/office/excel/2006/main">
          <x14:cfRule type="expression" priority="627" id="{CAD20BE0-FCD8-4636-B81A-CF3432CC6D1F}">
            <xm:f>SUMPRODUCT((Steuerung!$F$11:$F$24&lt;=I22)*(Steuerung!$G$11:$G$24&gt;=I22))</xm:f>
            <x14:dxf>
              <font>
                <color auto="1"/>
              </font>
              <fill>
                <patternFill>
                  <bgColor rgb="FF92D050"/>
                </patternFill>
              </fill>
            </x14:dxf>
          </x14:cfRule>
          <xm:sqref>O22</xm:sqref>
        </x14:conditionalFormatting>
        <x14:conditionalFormatting xmlns:xm="http://schemas.microsoft.com/office/excel/2006/main">
          <x14:cfRule type="expression" priority="623" id="{1C9A8C49-D796-4A6F-99ED-B69AF583D151}">
            <xm:f>SUMPRODUCT((Steuerung!$F$11:$F$24&lt;=I23)*(Steuerung!$G$11:$G$24&gt;=I23))</xm:f>
            <x14:dxf>
              <font>
                <color auto="1"/>
              </font>
              <fill>
                <patternFill>
                  <bgColor rgb="FF92D050"/>
                </patternFill>
              </fill>
            </x14:dxf>
          </x14:cfRule>
          <xm:sqref>O23</xm:sqref>
        </x14:conditionalFormatting>
        <x14:conditionalFormatting xmlns:xm="http://schemas.microsoft.com/office/excel/2006/main">
          <x14:cfRule type="expression" priority="619" id="{C4EA9DFF-7023-4B81-9240-F48E7A31B4EF}">
            <xm:f>SUMPRODUCT((Steuerung!$F$11:$F$24&lt;=I24)*(Steuerung!$G$11:$G$24&gt;=I24))</xm:f>
            <x14:dxf>
              <font>
                <color auto="1"/>
              </font>
              <fill>
                <patternFill>
                  <bgColor rgb="FF92D050"/>
                </patternFill>
              </fill>
            </x14:dxf>
          </x14:cfRule>
          <xm:sqref>O24</xm:sqref>
        </x14:conditionalFormatting>
        <x14:conditionalFormatting xmlns:xm="http://schemas.microsoft.com/office/excel/2006/main">
          <x14:cfRule type="expression" priority="615" id="{29F02B91-A1F4-48DE-A6A8-F9512BB86D83}">
            <xm:f>SUMPRODUCT((Steuerung!$F$11:$F$24&lt;=I25)*(Steuerung!$G$11:$G$24&gt;=I25))</xm:f>
            <x14:dxf>
              <font>
                <color auto="1"/>
              </font>
              <fill>
                <patternFill>
                  <bgColor rgb="FF92D050"/>
                </patternFill>
              </fill>
            </x14:dxf>
          </x14:cfRule>
          <xm:sqref>O25</xm:sqref>
        </x14:conditionalFormatting>
        <x14:conditionalFormatting xmlns:xm="http://schemas.microsoft.com/office/excel/2006/main">
          <x14:cfRule type="expression" priority="611" id="{7AEDA23F-41C8-4F17-8E05-A80FCC8A1069}">
            <xm:f>SUMPRODUCT((Steuerung!$F$11:$F$24&lt;=I26)*(Steuerung!$G$11:$G$24&gt;=I26))</xm:f>
            <x14:dxf>
              <font>
                <color auto="1"/>
              </font>
              <fill>
                <patternFill>
                  <bgColor rgb="FF92D050"/>
                </patternFill>
              </fill>
            </x14:dxf>
          </x14:cfRule>
          <xm:sqref>O26</xm:sqref>
        </x14:conditionalFormatting>
        <x14:conditionalFormatting xmlns:xm="http://schemas.microsoft.com/office/excel/2006/main">
          <x14:cfRule type="expression" priority="607" id="{E2B9A970-24F7-47D6-80BE-577C0C2A9CCF}">
            <xm:f>SUMPRODUCT((Steuerung!$F$11:$F$24&lt;=I27)*(Steuerung!$G$11:$G$24&gt;=I27))</xm:f>
            <x14:dxf>
              <font>
                <color auto="1"/>
              </font>
              <fill>
                <patternFill>
                  <bgColor rgb="FF92D050"/>
                </patternFill>
              </fill>
            </x14:dxf>
          </x14:cfRule>
          <xm:sqref>O27</xm:sqref>
        </x14:conditionalFormatting>
        <x14:conditionalFormatting xmlns:xm="http://schemas.microsoft.com/office/excel/2006/main">
          <x14:cfRule type="expression" priority="603" id="{A0DADD63-AD33-4FE4-AAF3-8756EE7E76A0}">
            <xm:f>SUMPRODUCT((Steuerung!$F$11:$F$24&lt;=I28)*(Steuerung!$G$11:$G$24&gt;=I28))</xm:f>
            <x14:dxf>
              <font>
                <color auto="1"/>
              </font>
              <fill>
                <patternFill>
                  <bgColor rgb="FF92D050"/>
                </patternFill>
              </fill>
            </x14:dxf>
          </x14:cfRule>
          <xm:sqref>O28</xm:sqref>
        </x14:conditionalFormatting>
        <x14:conditionalFormatting xmlns:xm="http://schemas.microsoft.com/office/excel/2006/main">
          <x14:cfRule type="expression" priority="599" id="{49A8C9F1-D1F0-4E0C-9361-80741F2926B1}">
            <xm:f>SUMPRODUCT((Steuerung!$F$11:$F$24&lt;=I29)*(Steuerung!$G$11:$G$24&gt;=I29))</xm:f>
            <x14:dxf>
              <font>
                <color auto="1"/>
              </font>
              <fill>
                <patternFill>
                  <bgColor rgb="FF92D050"/>
                </patternFill>
              </fill>
            </x14:dxf>
          </x14:cfRule>
          <xm:sqref>O29</xm:sqref>
        </x14:conditionalFormatting>
        <x14:conditionalFormatting xmlns:xm="http://schemas.microsoft.com/office/excel/2006/main">
          <x14:cfRule type="expression" priority="595" id="{FB06A8D5-CABE-4BFF-917E-FD83FD6FBA12}">
            <xm:f>SUMPRODUCT((Steuerung!$F$11:$F$24&lt;=I30)*(Steuerung!$G$11:$G$24&gt;=I30))</xm:f>
            <x14:dxf>
              <font>
                <color auto="1"/>
              </font>
              <fill>
                <patternFill>
                  <bgColor rgb="FF92D050"/>
                </patternFill>
              </fill>
            </x14:dxf>
          </x14:cfRule>
          <xm:sqref>O30</xm:sqref>
        </x14:conditionalFormatting>
        <x14:conditionalFormatting xmlns:xm="http://schemas.microsoft.com/office/excel/2006/main">
          <x14:cfRule type="expression" priority="591" id="{9B21DCA4-74FA-4A51-848C-7C27C624D0E6}">
            <xm:f>SUMPRODUCT((Steuerung!$F$11:$F$24&lt;=I31)*(Steuerung!$G$11:$G$24&gt;=I31))</xm:f>
            <x14:dxf>
              <font>
                <color auto="1"/>
              </font>
              <fill>
                <patternFill>
                  <bgColor rgb="FF92D050"/>
                </patternFill>
              </fill>
            </x14:dxf>
          </x14:cfRule>
          <xm:sqref>O31</xm:sqref>
        </x14:conditionalFormatting>
        <x14:conditionalFormatting xmlns:xm="http://schemas.microsoft.com/office/excel/2006/main">
          <x14:cfRule type="expression" priority="586" id="{3AE95F3E-5C9D-4777-90B0-7D8800893E61}">
            <xm:f>SUMPRODUCT((Steuerung!$F$11:$F$24&lt;=Q5)*(Steuerung!$G$11:$G$24&gt;=Q5))</xm:f>
            <x14:dxf>
              <font>
                <color auto="1"/>
              </font>
              <fill>
                <patternFill>
                  <bgColor rgb="FF92D050"/>
                </patternFill>
              </fill>
            </x14:dxf>
          </x14:cfRule>
          <xm:sqref>W5</xm:sqref>
        </x14:conditionalFormatting>
        <x14:conditionalFormatting xmlns:xm="http://schemas.microsoft.com/office/excel/2006/main">
          <x14:cfRule type="expression" priority="582" id="{E24B5827-C2E2-46DF-84ED-F1E1235172B0}">
            <xm:f>SUMPRODUCT((Steuerung!$F$11:$F$24&lt;=Q6)*(Steuerung!$G$11:$G$24&gt;=Q6))</xm:f>
            <x14:dxf>
              <font>
                <color auto="1"/>
              </font>
              <fill>
                <patternFill>
                  <bgColor rgb="FF92D050"/>
                </patternFill>
              </fill>
            </x14:dxf>
          </x14:cfRule>
          <xm:sqref>W6</xm:sqref>
        </x14:conditionalFormatting>
        <x14:conditionalFormatting xmlns:xm="http://schemas.microsoft.com/office/excel/2006/main">
          <x14:cfRule type="expression" priority="578" id="{F69C7A4D-CF6E-4FC9-8348-D66011A3FFBF}">
            <xm:f>SUMPRODUCT((Steuerung!$F$11:$F$24&lt;=Q7)*(Steuerung!$G$11:$G$24&gt;=Q7))</xm:f>
            <x14:dxf>
              <font>
                <color auto="1"/>
              </font>
              <fill>
                <patternFill>
                  <bgColor rgb="FF92D050"/>
                </patternFill>
              </fill>
            </x14:dxf>
          </x14:cfRule>
          <xm:sqref>W7</xm:sqref>
        </x14:conditionalFormatting>
        <x14:conditionalFormatting xmlns:xm="http://schemas.microsoft.com/office/excel/2006/main">
          <x14:cfRule type="expression" priority="574" id="{546A4684-1651-40EC-A287-91ACB0996D63}">
            <xm:f>SUMPRODUCT((Steuerung!$F$11:$F$24&lt;=Q8)*(Steuerung!$G$11:$G$24&gt;=Q8))</xm:f>
            <x14:dxf>
              <font>
                <color auto="1"/>
              </font>
              <fill>
                <patternFill>
                  <bgColor rgb="FF92D050"/>
                </patternFill>
              </fill>
            </x14:dxf>
          </x14:cfRule>
          <xm:sqref>W8</xm:sqref>
        </x14:conditionalFormatting>
        <x14:conditionalFormatting xmlns:xm="http://schemas.microsoft.com/office/excel/2006/main">
          <x14:cfRule type="expression" priority="570" id="{AB65537E-F2A5-4E20-9437-0555EEEBCED6}">
            <xm:f>SUMPRODUCT((Steuerung!$F$11:$F$24&lt;=Q9)*(Steuerung!$G$11:$G$24&gt;=Q9))</xm:f>
            <x14:dxf>
              <font>
                <color auto="1"/>
              </font>
              <fill>
                <patternFill>
                  <bgColor rgb="FF92D050"/>
                </patternFill>
              </fill>
            </x14:dxf>
          </x14:cfRule>
          <xm:sqref>W9</xm:sqref>
        </x14:conditionalFormatting>
        <x14:conditionalFormatting xmlns:xm="http://schemas.microsoft.com/office/excel/2006/main">
          <x14:cfRule type="expression" priority="566" id="{2C4E6D19-F1A1-428B-B9BF-1CF6151E1585}">
            <xm:f>SUMPRODUCT((Steuerung!$F$11:$F$24&lt;=Q10)*(Steuerung!$G$11:$G$24&gt;=Q10))</xm:f>
            <x14:dxf>
              <font>
                <color auto="1"/>
              </font>
              <fill>
                <patternFill>
                  <bgColor rgb="FF92D050"/>
                </patternFill>
              </fill>
            </x14:dxf>
          </x14:cfRule>
          <xm:sqref>W10</xm:sqref>
        </x14:conditionalFormatting>
        <x14:conditionalFormatting xmlns:xm="http://schemas.microsoft.com/office/excel/2006/main">
          <x14:cfRule type="expression" priority="562" id="{A1E68617-EFAA-484B-9A25-760C4F0617D8}">
            <xm:f>SUMPRODUCT((Steuerung!$F$11:$F$24&lt;=Q11)*(Steuerung!$G$11:$G$24&gt;=Q11))</xm:f>
            <x14:dxf>
              <font>
                <color auto="1"/>
              </font>
              <fill>
                <patternFill>
                  <bgColor rgb="FF92D050"/>
                </patternFill>
              </fill>
            </x14:dxf>
          </x14:cfRule>
          <xm:sqref>W11</xm:sqref>
        </x14:conditionalFormatting>
        <x14:conditionalFormatting xmlns:xm="http://schemas.microsoft.com/office/excel/2006/main">
          <x14:cfRule type="expression" priority="558" id="{19F323BB-81DF-43B7-8752-CE6B6112C4D9}">
            <xm:f>SUMPRODUCT((Steuerung!$F$11:$F$24&lt;=Q12)*(Steuerung!$G$11:$G$24&gt;=Q12))</xm:f>
            <x14:dxf>
              <font>
                <color auto="1"/>
              </font>
              <fill>
                <patternFill>
                  <bgColor rgb="FF92D050"/>
                </patternFill>
              </fill>
            </x14:dxf>
          </x14:cfRule>
          <xm:sqref>W12</xm:sqref>
        </x14:conditionalFormatting>
        <x14:conditionalFormatting xmlns:xm="http://schemas.microsoft.com/office/excel/2006/main">
          <x14:cfRule type="expression" priority="554" id="{A073DA2B-F359-4434-9CBD-D45255DB68CF}">
            <xm:f>SUMPRODUCT((Steuerung!$F$11:$F$24&lt;=Q13)*(Steuerung!$G$11:$G$24&gt;=Q13))</xm:f>
            <x14:dxf>
              <font>
                <color auto="1"/>
              </font>
              <fill>
                <patternFill>
                  <bgColor rgb="FF92D050"/>
                </patternFill>
              </fill>
            </x14:dxf>
          </x14:cfRule>
          <xm:sqref>W13</xm:sqref>
        </x14:conditionalFormatting>
        <x14:conditionalFormatting xmlns:xm="http://schemas.microsoft.com/office/excel/2006/main">
          <x14:cfRule type="expression" priority="550" id="{CCDDB8DC-EF1A-407F-8020-050975683EBA}">
            <xm:f>SUMPRODUCT((Steuerung!$F$11:$F$24&lt;=Q14)*(Steuerung!$G$11:$G$24&gt;=Q14))</xm:f>
            <x14:dxf>
              <font>
                <color auto="1"/>
              </font>
              <fill>
                <patternFill>
                  <bgColor rgb="FF92D050"/>
                </patternFill>
              </fill>
            </x14:dxf>
          </x14:cfRule>
          <xm:sqref>W14</xm:sqref>
        </x14:conditionalFormatting>
        <x14:conditionalFormatting xmlns:xm="http://schemas.microsoft.com/office/excel/2006/main">
          <x14:cfRule type="expression" priority="546" id="{3362B0C7-4EB0-4358-899F-A91C941D6EAF}">
            <xm:f>SUMPRODUCT((Steuerung!$F$11:$F$24&lt;=Q15)*(Steuerung!$G$11:$G$24&gt;=Q15))</xm:f>
            <x14:dxf>
              <font>
                <color auto="1"/>
              </font>
              <fill>
                <patternFill>
                  <bgColor rgb="FF92D050"/>
                </patternFill>
              </fill>
            </x14:dxf>
          </x14:cfRule>
          <xm:sqref>W15</xm:sqref>
        </x14:conditionalFormatting>
        <x14:conditionalFormatting xmlns:xm="http://schemas.microsoft.com/office/excel/2006/main">
          <x14:cfRule type="expression" priority="542" id="{6BEEFCC6-A296-44E4-826A-B1060E2EC92B}">
            <xm:f>SUMPRODUCT((Steuerung!$F$11:$F$24&lt;=Q16)*(Steuerung!$G$11:$G$24&gt;=Q16))</xm:f>
            <x14:dxf>
              <font>
                <color auto="1"/>
              </font>
              <fill>
                <patternFill>
                  <bgColor rgb="FF92D050"/>
                </patternFill>
              </fill>
            </x14:dxf>
          </x14:cfRule>
          <xm:sqref>W16</xm:sqref>
        </x14:conditionalFormatting>
        <x14:conditionalFormatting xmlns:xm="http://schemas.microsoft.com/office/excel/2006/main">
          <x14:cfRule type="expression" priority="538" id="{446D0F7B-C035-4CB7-BCF8-BD14903BC109}">
            <xm:f>SUMPRODUCT((Steuerung!$F$11:$F$24&lt;=Q17)*(Steuerung!$G$11:$G$24&gt;=Q17))</xm:f>
            <x14:dxf>
              <font>
                <color auto="1"/>
              </font>
              <fill>
                <patternFill>
                  <bgColor rgb="FF92D050"/>
                </patternFill>
              </fill>
            </x14:dxf>
          </x14:cfRule>
          <xm:sqref>W17</xm:sqref>
        </x14:conditionalFormatting>
        <x14:conditionalFormatting xmlns:xm="http://schemas.microsoft.com/office/excel/2006/main">
          <x14:cfRule type="expression" priority="534" id="{CC556103-B418-423E-BEA8-29E107AFBF6B}">
            <xm:f>SUMPRODUCT((Steuerung!$F$11:$F$24&lt;=Q18)*(Steuerung!$G$11:$G$24&gt;=Q18))</xm:f>
            <x14:dxf>
              <font>
                <color auto="1"/>
              </font>
              <fill>
                <patternFill>
                  <bgColor rgb="FF92D050"/>
                </patternFill>
              </fill>
            </x14:dxf>
          </x14:cfRule>
          <xm:sqref>W18</xm:sqref>
        </x14:conditionalFormatting>
        <x14:conditionalFormatting xmlns:xm="http://schemas.microsoft.com/office/excel/2006/main">
          <x14:cfRule type="expression" priority="530" id="{2EF24BFE-D545-49E5-9EB6-A7C4998BFCC1}">
            <xm:f>SUMPRODUCT((Steuerung!$F$11:$F$24&lt;=Q19)*(Steuerung!$G$11:$G$24&gt;=Q19))</xm:f>
            <x14:dxf>
              <font>
                <color auto="1"/>
              </font>
              <fill>
                <patternFill>
                  <bgColor rgb="FF92D050"/>
                </patternFill>
              </fill>
            </x14:dxf>
          </x14:cfRule>
          <xm:sqref>W19</xm:sqref>
        </x14:conditionalFormatting>
        <x14:conditionalFormatting xmlns:xm="http://schemas.microsoft.com/office/excel/2006/main">
          <x14:cfRule type="expression" priority="526" id="{D2199D0F-3FA0-4815-A2D5-33FFA4088C22}">
            <xm:f>SUMPRODUCT((Steuerung!$F$11:$F$24&lt;=Q20)*(Steuerung!$G$11:$G$24&gt;=Q20))</xm:f>
            <x14:dxf>
              <font>
                <color auto="1"/>
              </font>
              <fill>
                <patternFill>
                  <bgColor rgb="FF92D050"/>
                </patternFill>
              </fill>
            </x14:dxf>
          </x14:cfRule>
          <xm:sqref>W20</xm:sqref>
        </x14:conditionalFormatting>
        <x14:conditionalFormatting xmlns:xm="http://schemas.microsoft.com/office/excel/2006/main">
          <x14:cfRule type="expression" priority="522" id="{B62C993C-3EBA-48C7-BB6A-8CE755C05158}">
            <xm:f>SUMPRODUCT((Steuerung!$F$11:$F$24&lt;=Q21)*(Steuerung!$G$11:$G$24&gt;=Q21))</xm:f>
            <x14:dxf>
              <font>
                <color auto="1"/>
              </font>
              <fill>
                <patternFill>
                  <bgColor rgb="FF92D050"/>
                </patternFill>
              </fill>
            </x14:dxf>
          </x14:cfRule>
          <xm:sqref>W21</xm:sqref>
        </x14:conditionalFormatting>
        <x14:conditionalFormatting xmlns:xm="http://schemas.microsoft.com/office/excel/2006/main">
          <x14:cfRule type="expression" priority="518" id="{1DB1297E-4A32-4A56-8C34-E20DE665A776}">
            <xm:f>SUMPRODUCT((Steuerung!$F$11:$F$24&lt;=Q22)*(Steuerung!$G$11:$G$24&gt;=Q22))</xm:f>
            <x14:dxf>
              <font>
                <color auto="1"/>
              </font>
              <fill>
                <patternFill>
                  <bgColor rgb="FF92D050"/>
                </patternFill>
              </fill>
            </x14:dxf>
          </x14:cfRule>
          <xm:sqref>W22</xm:sqref>
        </x14:conditionalFormatting>
        <x14:conditionalFormatting xmlns:xm="http://schemas.microsoft.com/office/excel/2006/main">
          <x14:cfRule type="expression" priority="514" id="{21398CB3-DD8F-407E-879F-1FBCED24D9B0}">
            <xm:f>SUMPRODUCT((Steuerung!$F$11:$F$24&lt;=Q23)*(Steuerung!$G$11:$G$24&gt;=Q23))</xm:f>
            <x14:dxf>
              <font>
                <color auto="1"/>
              </font>
              <fill>
                <patternFill>
                  <bgColor rgb="FF92D050"/>
                </patternFill>
              </fill>
            </x14:dxf>
          </x14:cfRule>
          <xm:sqref>W23</xm:sqref>
        </x14:conditionalFormatting>
        <x14:conditionalFormatting xmlns:xm="http://schemas.microsoft.com/office/excel/2006/main">
          <x14:cfRule type="expression" priority="510" id="{1313722B-79C2-4803-8079-95BBA050C93C}">
            <xm:f>SUMPRODUCT((Steuerung!$F$11:$F$24&lt;=Q24)*(Steuerung!$G$11:$G$24&gt;=Q24))</xm:f>
            <x14:dxf>
              <font>
                <color auto="1"/>
              </font>
              <fill>
                <patternFill>
                  <bgColor rgb="FF92D050"/>
                </patternFill>
              </fill>
            </x14:dxf>
          </x14:cfRule>
          <xm:sqref>W24</xm:sqref>
        </x14:conditionalFormatting>
        <x14:conditionalFormatting xmlns:xm="http://schemas.microsoft.com/office/excel/2006/main">
          <x14:cfRule type="expression" priority="506" id="{FF5A9276-4A17-4C7B-8761-A457F87D6844}">
            <xm:f>SUMPRODUCT((Steuerung!$F$11:$F$24&lt;=Q25)*(Steuerung!$G$11:$G$24&gt;=Q25))</xm:f>
            <x14:dxf>
              <font>
                <color auto="1"/>
              </font>
              <fill>
                <patternFill>
                  <bgColor rgb="FF92D050"/>
                </patternFill>
              </fill>
            </x14:dxf>
          </x14:cfRule>
          <xm:sqref>W25</xm:sqref>
        </x14:conditionalFormatting>
        <x14:conditionalFormatting xmlns:xm="http://schemas.microsoft.com/office/excel/2006/main">
          <x14:cfRule type="expression" priority="502" id="{78B72627-8E02-4D21-9FBE-CB82952B1E86}">
            <xm:f>SUMPRODUCT((Steuerung!$F$11:$F$24&lt;=Q26)*(Steuerung!$G$11:$G$24&gt;=Q26))</xm:f>
            <x14:dxf>
              <font>
                <color auto="1"/>
              </font>
              <fill>
                <patternFill>
                  <bgColor rgb="FF92D050"/>
                </patternFill>
              </fill>
            </x14:dxf>
          </x14:cfRule>
          <xm:sqref>W26</xm:sqref>
        </x14:conditionalFormatting>
        <x14:conditionalFormatting xmlns:xm="http://schemas.microsoft.com/office/excel/2006/main">
          <x14:cfRule type="expression" priority="498" id="{0EB478E1-EECE-437E-98C1-64A7296C9D2A}">
            <xm:f>SUMPRODUCT((Steuerung!$F$11:$F$24&lt;=Q27)*(Steuerung!$G$11:$G$24&gt;=Q27))</xm:f>
            <x14:dxf>
              <font>
                <color auto="1"/>
              </font>
              <fill>
                <patternFill>
                  <bgColor rgb="FF92D050"/>
                </patternFill>
              </fill>
            </x14:dxf>
          </x14:cfRule>
          <xm:sqref>W27</xm:sqref>
        </x14:conditionalFormatting>
        <x14:conditionalFormatting xmlns:xm="http://schemas.microsoft.com/office/excel/2006/main">
          <x14:cfRule type="expression" priority="494" id="{C9DBC652-EC99-4528-80B5-4F466587D76F}">
            <xm:f>SUMPRODUCT((Steuerung!$F$11:$F$24&lt;=Q28)*(Steuerung!$G$11:$G$24&gt;=Q28))</xm:f>
            <x14:dxf>
              <font>
                <color auto="1"/>
              </font>
              <fill>
                <patternFill>
                  <bgColor rgb="FF92D050"/>
                </patternFill>
              </fill>
            </x14:dxf>
          </x14:cfRule>
          <xm:sqref>W28</xm:sqref>
        </x14:conditionalFormatting>
        <x14:conditionalFormatting xmlns:xm="http://schemas.microsoft.com/office/excel/2006/main">
          <x14:cfRule type="expression" priority="490" id="{A66939AD-C07E-479E-9A4A-F2B76CD8B253}">
            <xm:f>SUMPRODUCT((Steuerung!$F$11:$F$24&lt;=Q29)*(Steuerung!$G$11:$G$24&gt;=Q29))</xm:f>
            <x14:dxf>
              <font>
                <color auto="1"/>
              </font>
              <fill>
                <patternFill>
                  <bgColor rgb="FF92D050"/>
                </patternFill>
              </fill>
            </x14:dxf>
          </x14:cfRule>
          <xm:sqref>W29</xm:sqref>
        </x14:conditionalFormatting>
        <x14:conditionalFormatting xmlns:xm="http://schemas.microsoft.com/office/excel/2006/main">
          <x14:cfRule type="expression" priority="486" id="{CF73FC8F-E81D-4192-99BE-B66D42FBF7A6}">
            <xm:f>SUMPRODUCT((Steuerung!$F$11:$F$24&lt;=Q30)*(Steuerung!$G$11:$G$24&gt;=Q30))</xm:f>
            <x14:dxf>
              <font>
                <color auto="1"/>
              </font>
              <fill>
                <patternFill>
                  <bgColor rgb="FF92D050"/>
                </patternFill>
              </fill>
            </x14:dxf>
          </x14:cfRule>
          <xm:sqref>W30</xm:sqref>
        </x14:conditionalFormatting>
        <x14:conditionalFormatting xmlns:xm="http://schemas.microsoft.com/office/excel/2006/main">
          <x14:cfRule type="expression" priority="482" id="{29DD34C4-BF69-4B6F-A64F-F49FC8C49589}">
            <xm:f>SUMPRODUCT((Steuerung!$F$11:$F$24&lt;=Q31)*(Steuerung!$G$11:$G$24&gt;=Q31))</xm:f>
            <x14:dxf>
              <font>
                <color auto="1"/>
              </font>
              <fill>
                <patternFill>
                  <bgColor rgb="FF92D050"/>
                </patternFill>
              </fill>
            </x14:dxf>
          </x14:cfRule>
          <xm:sqref>W31</xm:sqref>
        </x14:conditionalFormatting>
        <x14:conditionalFormatting xmlns:xm="http://schemas.microsoft.com/office/excel/2006/main">
          <x14:cfRule type="expression" priority="478" id="{0626F503-BD64-4539-A611-B98C4DF5AFFA}">
            <xm:f>SUMPRODUCT((Steuerung!$F$11:$F$24&lt;=Q32)*(Steuerung!$G$11:$G$24&gt;=Q32))</xm:f>
            <x14:dxf>
              <font>
                <color auto="1"/>
              </font>
              <fill>
                <patternFill>
                  <bgColor rgb="FF92D050"/>
                </patternFill>
              </fill>
            </x14:dxf>
          </x14:cfRule>
          <xm:sqref>W32</xm:sqref>
        </x14:conditionalFormatting>
        <x14:conditionalFormatting xmlns:xm="http://schemas.microsoft.com/office/excel/2006/main">
          <x14:cfRule type="expression" priority="474" id="{F01CCF6B-13BA-4F16-A8AF-E2E7D0F4CB3E}">
            <xm:f>SUMPRODUCT((Steuerung!$F$11:$F$24&lt;=Q33)*(Steuerung!$G$11:$G$24&gt;=Q33))</xm:f>
            <x14:dxf>
              <font>
                <color auto="1"/>
              </font>
              <fill>
                <patternFill>
                  <bgColor rgb="FF92D050"/>
                </patternFill>
              </fill>
            </x14:dxf>
          </x14:cfRule>
          <xm:sqref>W33</xm:sqref>
        </x14:conditionalFormatting>
        <x14:conditionalFormatting xmlns:xm="http://schemas.microsoft.com/office/excel/2006/main">
          <x14:cfRule type="expression" priority="470" id="{669FF666-F626-4BE4-B9EF-F6515B79DFA8}">
            <xm:f>SUMPRODUCT((Steuerung!$F$11:$F$24&lt;=Q34)*(Steuerung!$G$11:$G$24&gt;=Q34))</xm:f>
            <x14:dxf>
              <font>
                <color auto="1"/>
              </font>
              <fill>
                <patternFill>
                  <bgColor rgb="FF92D050"/>
                </patternFill>
              </fill>
            </x14:dxf>
          </x14:cfRule>
          <xm:sqref>W34</xm:sqref>
        </x14:conditionalFormatting>
        <x14:conditionalFormatting xmlns:xm="http://schemas.microsoft.com/office/excel/2006/main">
          <x14:cfRule type="expression" priority="465" id="{23F833D1-B08A-45BA-9503-09D5F4BE3FA5}">
            <xm:f>SUMPRODUCT((Steuerung!$F$11:$F$24&lt;=Y5)*(Steuerung!$G$11:$G$24&gt;=Y5))</xm:f>
            <x14:dxf>
              <font>
                <color theme="1"/>
              </font>
              <fill>
                <patternFill>
                  <bgColor rgb="FF92D050"/>
                </patternFill>
              </fill>
            </x14:dxf>
          </x14:cfRule>
          <xm:sqref>AE5</xm:sqref>
        </x14:conditionalFormatting>
        <x14:conditionalFormatting xmlns:xm="http://schemas.microsoft.com/office/excel/2006/main">
          <x14:cfRule type="expression" priority="461" id="{EF0FF0C3-B8AE-4419-A65C-B2B42EE02E0B}">
            <xm:f>SUMPRODUCT((Steuerung!$F$11:$F$24&lt;=Y6)*(Steuerung!$G$11:$G$24&gt;=Y6))</xm:f>
            <x14:dxf>
              <font>
                <color theme="1"/>
              </font>
              <fill>
                <patternFill>
                  <bgColor rgb="FF92D050"/>
                </patternFill>
              </fill>
            </x14:dxf>
          </x14:cfRule>
          <xm:sqref>AE6</xm:sqref>
        </x14:conditionalFormatting>
        <x14:conditionalFormatting xmlns:xm="http://schemas.microsoft.com/office/excel/2006/main">
          <x14:cfRule type="expression" priority="457" id="{AB0A547C-A8B4-4AAE-858C-C10FE233F699}">
            <xm:f>SUMPRODUCT((Steuerung!$F$11:$F$24&lt;=Y7)*(Steuerung!$G$11:$G$24&gt;=Y7))</xm:f>
            <x14:dxf>
              <font>
                <color theme="1"/>
              </font>
              <fill>
                <patternFill>
                  <bgColor rgb="FF92D050"/>
                </patternFill>
              </fill>
            </x14:dxf>
          </x14:cfRule>
          <xm:sqref>AE7</xm:sqref>
        </x14:conditionalFormatting>
        <x14:conditionalFormatting xmlns:xm="http://schemas.microsoft.com/office/excel/2006/main">
          <x14:cfRule type="expression" priority="453" id="{F845618C-F15F-4D24-A5BF-649FB7510F28}">
            <xm:f>SUMPRODUCT((Steuerung!$F$11:$F$24&lt;=Y8)*(Steuerung!$G$11:$G$24&gt;=Y8))</xm:f>
            <x14:dxf>
              <font>
                <color theme="1"/>
              </font>
              <fill>
                <patternFill>
                  <bgColor rgb="FF92D050"/>
                </patternFill>
              </fill>
            </x14:dxf>
          </x14:cfRule>
          <xm:sqref>AE8</xm:sqref>
        </x14:conditionalFormatting>
        <x14:conditionalFormatting xmlns:xm="http://schemas.microsoft.com/office/excel/2006/main">
          <x14:cfRule type="expression" priority="449" id="{405D7F57-E911-4BD0-9061-6265E0C129A8}">
            <xm:f>SUMPRODUCT((Steuerung!$F$11:$F$24&lt;=Y9)*(Steuerung!$G$11:$G$24&gt;=Y9))</xm:f>
            <x14:dxf>
              <font>
                <color theme="1"/>
              </font>
              <fill>
                <patternFill>
                  <bgColor rgb="FF92D050"/>
                </patternFill>
              </fill>
            </x14:dxf>
          </x14:cfRule>
          <xm:sqref>AE9</xm:sqref>
        </x14:conditionalFormatting>
        <x14:conditionalFormatting xmlns:xm="http://schemas.microsoft.com/office/excel/2006/main">
          <x14:cfRule type="expression" priority="445" id="{8EE94A31-37ED-4F1C-B71E-D7D12F02A266}">
            <xm:f>SUMPRODUCT((Steuerung!$F$11:$F$24&lt;=Y10)*(Steuerung!$G$11:$G$24&gt;=Y10))</xm:f>
            <x14:dxf>
              <font>
                <color theme="1"/>
              </font>
              <fill>
                <patternFill>
                  <bgColor rgb="FF92D050"/>
                </patternFill>
              </fill>
            </x14:dxf>
          </x14:cfRule>
          <xm:sqref>AE10</xm:sqref>
        </x14:conditionalFormatting>
        <x14:conditionalFormatting xmlns:xm="http://schemas.microsoft.com/office/excel/2006/main">
          <x14:cfRule type="expression" priority="441" id="{2EDDC011-B72C-4920-B2BB-12AB7D855F4D}">
            <xm:f>SUMPRODUCT((Steuerung!$F$11:$F$24&lt;=Y11)*(Steuerung!$G$11:$G$24&gt;=Y11))</xm:f>
            <x14:dxf>
              <font>
                <color theme="1"/>
              </font>
              <fill>
                <patternFill>
                  <bgColor rgb="FF92D050"/>
                </patternFill>
              </fill>
            </x14:dxf>
          </x14:cfRule>
          <xm:sqref>AE11</xm:sqref>
        </x14:conditionalFormatting>
        <x14:conditionalFormatting xmlns:xm="http://schemas.microsoft.com/office/excel/2006/main">
          <x14:cfRule type="expression" priority="437" id="{9FA899D9-56E7-4AA4-8E42-6367DF05A3A7}">
            <xm:f>SUMPRODUCT((Steuerung!$F$11:$F$24&lt;=Y12)*(Steuerung!$G$11:$G$24&gt;=Y12))</xm:f>
            <x14:dxf>
              <font>
                <color theme="1"/>
              </font>
              <fill>
                <patternFill>
                  <bgColor rgb="FF92D050"/>
                </patternFill>
              </fill>
            </x14:dxf>
          </x14:cfRule>
          <xm:sqref>AE12</xm:sqref>
        </x14:conditionalFormatting>
        <x14:conditionalFormatting xmlns:xm="http://schemas.microsoft.com/office/excel/2006/main">
          <x14:cfRule type="expression" priority="433" id="{47675B27-D4E3-44C6-833F-B97669E300E7}">
            <xm:f>SUMPRODUCT((Steuerung!$F$11:$F$24&lt;=Y13)*(Steuerung!$G$11:$G$24&gt;=Y13))</xm:f>
            <x14:dxf>
              <font>
                <color theme="1"/>
              </font>
              <fill>
                <patternFill>
                  <bgColor rgb="FF92D050"/>
                </patternFill>
              </fill>
            </x14:dxf>
          </x14:cfRule>
          <xm:sqref>AE13</xm:sqref>
        </x14:conditionalFormatting>
        <x14:conditionalFormatting xmlns:xm="http://schemas.microsoft.com/office/excel/2006/main">
          <x14:cfRule type="expression" priority="429" id="{9214B8A6-542E-4333-BB64-0C82C977E492}">
            <xm:f>SUMPRODUCT((Steuerung!$F$11:$F$24&lt;=Y14)*(Steuerung!$G$11:$G$24&gt;=Y14))</xm:f>
            <x14:dxf>
              <font>
                <color theme="1"/>
              </font>
              <fill>
                <patternFill>
                  <bgColor rgb="FF92D050"/>
                </patternFill>
              </fill>
            </x14:dxf>
          </x14:cfRule>
          <xm:sqref>AE14</xm:sqref>
        </x14:conditionalFormatting>
        <x14:conditionalFormatting xmlns:xm="http://schemas.microsoft.com/office/excel/2006/main">
          <x14:cfRule type="expression" priority="425" id="{BFDE05C7-BBD7-48B9-9A79-506D72CF6DAE}">
            <xm:f>SUMPRODUCT((Steuerung!$F$11:$F$24&lt;=Y15)*(Steuerung!$G$11:$G$24&gt;=Y15))</xm:f>
            <x14:dxf>
              <font>
                <color theme="1"/>
              </font>
              <fill>
                <patternFill>
                  <bgColor rgb="FF92D050"/>
                </patternFill>
              </fill>
            </x14:dxf>
          </x14:cfRule>
          <xm:sqref>AE15</xm:sqref>
        </x14:conditionalFormatting>
        <x14:conditionalFormatting xmlns:xm="http://schemas.microsoft.com/office/excel/2006/main">
          <x14:cfRule type="expression" priority="421" id="{EF4D7F0E-6C38-4024-B8AA-9887768783A1}">
            <xm:f>SUMPRODUCT((Steuerung!$F$11:$F$24&lt;=Y16)*(Steuerung!$G$11:$G$24&gt;=Y16))</xm:f>
            <x14:dxf>
              <font>
                <color theme="1"/>
              </font>
              <fill>
                <patternFill>
                  <bgColor rgb="FF92D050"/>
                </patternFill>
              </fill>
            </x14:dxf>
          </x14:cfRule>
          <xm:sqref>AE16</xm:sqref>
        </x14:conditionalFormatting>
        <x14:conditionalFormatting xmlns:xm="http://schemas.microsoft.com/office/excel/2006/main">
          <x14:cfRule type="expression" priority="417" id="{E7FE9859-594F-4B6D-960E-54CB9D704393}">
            <xm:f>SUMPRODUCT((Steuerung!$F$11:$F$24&lt;=Y17)*(Steuerung!$G$11:$G$24&gt;=Y17))</xm:f>
            <x14:dxf>
              <font>
                <color theme="1"/>
              </font>
              <fill>
                <patternFill>
                  <bgColor rgb="FF92D050"/>
                </patternFill>
              </fill>
            </x14:dxf>
          </x14:cfRule>
          <xm:sqref>AE17</xm:sqref>
        </x14:conditionalFormatting>
        <x14:conditionalFormatting xmlns:xm="http://schemas.microsoft.com/office/excel/2006/main">
          <x14:cfRule type="expression" priority="413" id="{50D81B21-F698-49F9-B6EC-5EAB039B1D20}">
            <xm:f>SUMPRODUCT((Steuerung!$F$11:$F$24&lt;=Y18)*(Steuerung!$G$11:$G$24&gt;=Y18))</xm:f>
            <x14:dxf>
              <font>
                <color theme="1"/>
              </font>
              <fill>
                <patternFill>
                  <bgColor rgb="FF92D050"/>
                </patternFill>
              </fill>
            </x14:dxf>
          </x14:cfRule>
          <xm:sqref>AE18</xm:sqref>
        </x14:conditionalFormatting>
        <x14:conditionalFormatting xmlns:xm="http://schemas.microsoft.com/office/excel/2006/main">
          <x14:cfRule type="expression" priority="409" id="{2B2E064F-1BF9-49A6-9419-D7B3A41C666B}">
            <xm:f>SUMPRODUCT((Steuerung!$F$11:$F$24&lt;=Y19)*(Steuerung!$G$11:$G$24&gt;=Y19))</xm:f>
            <x14:dxf>
              <font>
                <color theme="1"/>
              </font>
              <fill>
                <patternFill>
                  <bgColor rgb="FF92D050"/>
                </patternFill>
              </fill>
            </x14:dxf>
          </x14:cfRule>
          <xm:sqref>AE19</xm:sqref>
        </x14:conditionalFormatting>
        <x14:conditionalFormatting xmlns:xm="http://schemas.microsoft.com/office/excel/2006/main">
          <x14:cfRule type="expression" priority="405" id="{6F47BC62-36E7-4774-9413-7BC6938840D9}">
            <xm:f>SUMPRODUCT((Steuerung!$F$11:$F$24&lt;=Y20)*(Steuerung!$G$11:$G$24&gt;=Y20))</xm:f>
            <x14:dxf>
              <font>
                <color theme="1"/>
              </font>
              <fill>
                <patternFill>
                  <bgColor rgb="FF92D050"/>
                </patternFill>
              </fill>
            </x14:dxf>
          </x14:cfRule>
          <xm:sqref>AE20</xm:sqref>
        </x14:conditionalFormatting>
        <x14:conditionalFormatting xmlns:xm="http://schemas.microsoft.com/office/excel/2006/main">
          <x14:cfRule type="expression" priority="401" id="{F4019F48-DB67-4275-929B-0757F765B059}">
            <xm:f>SUMPRODUCT((Steuerung!$F$11:$F$24&lt;=Y21)*(Steuerung!$G$11:$G$24&gt;=Y21))</xm:f>
            <x14:dxf>
              <font>
                <color theme="1"/>
              </font>
              <fill>
                <patternFill>
                  <bgColor rgb="FF92D050"/>
                </patternFill>
              </fill>
            </x14:dxf>
          </x14:cfRule>
          <xm:sqref>AE21</xm:sqref>
        </x14:conditionalFormatting>
        <x14:conditionalFormatting xmlns:xm="http://schemas.microsoft.com/office/excel/2006/main">
          <x14:cfRule type="expression" priority="397" id="{F5DA2799-BBE2-4D00-A33B-6F71E8AA075E}">
            <xm:f>SUMPRODUCT((Steuerung!$F$11:$F$24&lt;=Y22)*(Steuerung!$G$11:$G$24&gt;=Y22))</xm:f>
            <x14:dxf>
              <font>
                <color theme="1"/>
              </font>
              <fill>
                <patternFill>
                  <bgColor rgb="FF92D050"/>
                </patternFill>
              </fill>
            </x14:dxf>
          </x14:cfRule>
          <xm:sqref>AE22</xm:sqref>
        </x14:conditionalFormatting>
        <x14:conditionalFormatting xmlns:xm="http://schemas.microsoft.com/office/excel/2006/main">
          <x14:cfRule type="expression" priority="393" id="{3305CF22-8883-4D0E-A253-111C1CC826AC}">
            <xm:f>SUMPRODUCT((Steuerung!$F$11:$F$24&lt;=Y23)*(Steuerung!$G$11:$G$24&gt;=Y23))</xm:f>
            <x14:dxf>
              <font>
                <color theme="1"/>
              </font>
              <fill>
                <patternFill>
                  <bgColor rgb="FF92D050"/>
                </patternFill>
              </fill>
            </x14:dxf>
          </x14:cfRule>
          <xm:sqref>AE23</xm:sqref>
        </x14:conditionalFormatting>
        <x14:conditionalFormatting xmlns:xm="http://schemas.microsoft.com/office/excel/2006/main">
          <x14:cfRule type="expression" priority="389" id="{EF138C7D-2EDC-4F62-87BB-BE4C56A57EF1}">
            <xm:f>SUMPRODUCT((Steuerung!$F$11:$F$24&lt;=Y24)*(Steuerung!$G$11:$G$24&gt;=Y24))</xm:f>
            <x14:dxf>
              <font>
                <color theme="1"/>
              </font>
              <fill>
                <patternFill>
                  <bgColor rgb="FF92D050"/>
                </patternFill>
              </fill>
            </x14:dxf>
          </x14:cfRule>
          <xm:sqref>AE24</xm:sqref>
        </x14:conditionalFormatting>
        <x14:conditionalFormatting xmlns:xm="http://schemas.microsoft.com/office/excel/2006/main">
          <x14:cfRule type="expression" priority="385" id="{6AC55330-30A4-4531-9620-7929E685C381}">
            <xm:f>SUMPRODUCT((Steuerung!$F$11:$F$24&lt;=Y25)*(Steuerung!$G$11:$G$24&gt;=Y25))</xm:f>
            <x14:dxf>
              <font>
                <color theme="1"/>
              </font>
              <fill>
                <patternFill>
                  <bgColor rgb="FF92D050"/>
                </patternFill>
              </fill>
            </x14:dxf>
          </x14:cfRule>
          <xm:sqref>AE25</xm:sqref>
        </x14:conditionalFormatting>
        <x14:conditionalFormatting xmlns:xm="http://schemas.microsoft.com/office/excel/2006/main">
          <x14:cfRule type="expression" priority="381" id="{A3888D2D-DF57-4CCB-B189-D8F36250D2BD}">
            <xm:f>SUMPRODUCT((Steuerung!$F$11:$F$24&lt;=Y26)*(Steuerung!$G$11:$G$24&gt;=Y26))</xm:f>
            <x14:dxf>
              <font>
                <color theme="1"/>
              </font>
              <fill>
                <patternFill>
                  <bgColor rgb="FF92D050"/>
                </patternFill>
              </fill>
            </x14:dxf>
          </x14:cfRule>
          <xm:sqref>AE26</xm:sqref>
        </x14:conditionalFormatting>
        <x14:conditionalFormatting xmlns:xm="http://schemas.microsoft.com/office/excel/2006/main">
          <x14:cfRule type="expression" priority="377" id="{BA7168AD-D07B-48FB-AC04-7834B1FDBCCD}">
            <xm:f>SUMPRODUCT((Steuerung!$F$11:$F$24&lt;=Y27)*(Steuerung!$G$11:$G$24&gt;=Y27))</xm:f>
            <x14:dxf>
              <font>
                <color theme="1"/>
              </font>
              <fill>
                <patternFill>
                  <bgColor rgb="FF92D050"/>
                </patternFill>
              </fill>
            </x14:dxf>
          </x14:cfRule>
          <xm:sqref>AE27</xm:sqref>
        </x14:conditionalFormatting>
        <x14:conditionalFormatting xmlns:xm="http://schemas.microsoft.com/office/excel/2006/main">
          <x14:cfRule type="expression" priority="373" id="{FC5B81D4-8401-483D-8C65-392F2EDDDFAF}">
            <xm:f>SUMPRODUCT((Steuerung!$F$11:$F$24&lt;=Y28)*(Steuerung!$G$11:$G$24&gt;=Y28))</xm:f>
            <x14:dxf>
              <font>
                <color theme="1"/>
              </font>
              <fill>
                <patternFill>
                  <bgColor rgb="FF92D050"/>
                </patternFill>
              </fill>
            </x14:dxf>
          </x14:cfRule>
          <xm:sqref>AE28</xm:sqref>
        </x14:conditionalFormatting>
        <x14:conditionalFormatting xmlns:xm="http://schemas.microsoft.com/office/excel/2006/main">
          <x14:cfRule type="expression" priority="369" id="{5D9EB220-7D23-4A78-879F-E7D9741B4A49}">
            <xm:f>SUMPRODUCT((Steuerung!$F$11:$F$24&lt;=Y29)*(Steuerung!$G$11:$G$24&gt;=Y29))</xm:f>
            <x14:dxf>
              <font>
                <color theme="1"/>
              </font>
              <fill>
                <patternFill>
                  <bgColor rgb="FF92D050"/>
                </patternFill>
              </fill>
            </x14:dxf>
          </x14:cfRule>
          <xm:sqref>AE29</xm:sqref>
        </x14:conditionalFormatting>
        <x14:conditionalFormatting xmlns:xm="http://schemas.microsoft.com/office/excel/2006/main">
          <x14:cfRule type="expression" priority="365" id="{BF946D07-85F0-4FBD-A912-06873E8CE972}">
            <xm:f>SUMPRODUCT((Steuerung!$F$11:$F$24&lt;=Y30)*(Steuerung!$G$11:$G$24&gt;=Y30))</xm:f>
            <x14:dxf>
              <font>
                <color theme="1"/>
              </font>
              <fill>
                <patternFill>
                  <bgColor rgb="FF92D050"/>
                </patternFill>
              </fill>
            </x14:dxf>
          </x14:cfRule>
          <xm:sqref>AE30</xm:sqref>
        </x14:conditionalFormatting>
        <x14:conditionalFormatting xmlns:xm="http://schemas.microsoft.com/office/excel/2006/main">
          <x14:cfRule type="expression" priority="361" id="{827030C2-01D9-42DA-9A5D-1D16D96084B6}">
            <xm:f>SUMPRODUCT((Steuerung!$F$11:$F$24&lt;=Y31)*(Steuerung!$G$11:$G$24&gt;=Y31))</xm:f>
            <x14:dxf>
              <font>
                <color theme="1"/>
              </font>
              <fill>
                <patternFill>
                  <bgColor rgb="FF92D050"/>
                </patternFill>
              </fill>
            </x14:dxf>
          </x14:cfRule>
          <xm:sqref>AE31</xm:sqref>
        </x14:conditionalFormatting>
        <x14:conditionalFormatting xmlns:xm="http://schemas.microsoft.com/office/excel/2006/main">
          <x14:cfRule type="expression" priority="353" id="{46EF7B99-E0C0-4E82-937A-8634E4836A56}">
            <xm:f>SUMPRODUCT((Steuerung!$F$11:$F$24&lt;=Y33)*(Steuerung!$G$11:$G$24&gt;=Y33))</xm:f>
            <x14:dxf>
              <font>
                <color theme="1"/>
              </font>
              <fill>
                <patternFill>
                  <bgColor rgb="FF92D050"/>
                </patternFill>
              </fill>
            </x14:dxf>
          </x14:cfRule>
          <xm:sqref>AE33</xm:sqref>
        </x14:conditionalFormatting>
        <x14:conditionalFormatting xmlns:xm="http://schemas.microsoft.com/office/excel/2006/main">
          <x14:cfRule type="expression" priority="349" id="{F6759507-19A8-4845-B05B-09D36B399528}">
            <xm:f>SUMPRODUCT((Steuerung!$F$11:$F$24&lt;=Y32)*(Steuerung!$G$11:$G$24&gt;=Y32))</xm:f>
            <x14:dxf>
              <font>
                <color theme="1"/>
              </font>
              <fill>
                <patternFill>
                  <bgColor rgb="FF92D050"/>
                </patternFill>
              </fill>
            </x14:dxf>
          </x14:cfRule>
          <xm:sqref>AE32</xm:sqref>
        </x14:conditionalFormatting>
        <x14:conditionalFormatting xmlns:xm="http://schemas.microsoft.com/office/excel/2006/main">
          <x14:cfRule type="expression" priority="328" id="{AA117F6D-6FD3-4906-B289-CE2156DF5BB3}">
            <xm:f>SUMPRODUCT((Steuerung!$F$11:$F$24&lt;=AG5)*(Steuerung!$G$11:$G$24&gt;=AG5))</xm:f>
            <x14:dxf>
              <font>
                <color theme="1"/>
              </font>
              <fill>
                <patternFill>
                  <bgColor rgb="FF92D050"/>
                </patternFill>
              </fill>
            </x14:dxf>
          </x14:cfRule>
          <xm:sqref>AM5</xm:sqref>
        </x14:conditionalFormatting>
        <x14:conditionalFormatting xmlns:xm="http://schemas.microsoft.com/office/excel/2006/main">
          <x14:cfRule type="expression" priority="324" id="{A5D0EF17-2CD3-4852-AA23-6F490EB7423A}">
            <xm:f>SUMPRODUCT((Steuerung!$F$11:$F$24&lt;=AG6)*(Steuerung!$G$11:$G$24&gt;=AG6))</xm:f>
            <x14:dxf>
              <font>
                <color theme="1"/>
              </font>
              <fill>
                <patternFill>
                  <bgColor rgb="FF92D050"/>
                </patternFill>
              </fill>
            </x14:dxf>
          </x14:cfRule>
          <xm:sqref>AM6</xm:sqref>
        </x14:conditionalFormatting>
        <x14:conditionalFormatting xmlns:xm="http://schemas.microsoft.com/office/excel/2006/main">
          <x14:cfRule type="expression" priority="320" id="{892B3C13-F183-4E11-85F4-12E235E4E44F}">
            <xm:f>SUMPRODUCT((Steuerung!$F$11:$F$24&lt;=AG7)*(Steuerung!$G$11:$G$24&gt;=AG7))</xm:f>
            <x14:dxf>
              <font>
                <color theme="1"/>
              </font>
              <fill>
                <patternFill>
                  <bgColor rgb="FF92D050"/>
                </patternFill>
              </fill>
            </x14:dxf>
          </x14:cfRule>
          <xm:sqref>AM7</xm:sqref>
        </x14:conditionalFormatting>
        <x14:conditionalFormatting xmlns:xm="http://schemas.microsoft.com/office/excel/2006/main">
          <x14:cfRule type="expression" priority="316" id="{BF4BEB1F-19FA-4C67-8CF4-61E1FD8C11DF}">
            <xm:f>SUMPRODUCT((Steuerung!$F$11:$F$24&lt;=AG8)*(Steuerung!$G$11:$G$24&gt;=AG8))</xm:f>
            <x14:dxf>
              <font>
                <color theme="1"/>
              </font>
              <fill>
                <patternFill>
                  <bgColor rgb="FF92D050"/>
                </patternFill>
              </fill>
            </x14:dxf>
          </x14:cfRule>
          <xm:sqref>AM8</xm:sqref>
        </x14:conditionalFormatting>
        <x14:conditionalFormatting xmlns:xm="http://schemas.microsoft.com/office/excel/2006/main">
          <x14:cfRule type="expression" priority="312" id="{02F1E98B-7CC1-4AA1-83A3-8FF7549E3E96}">
            <xm:f>SUMPRODUCT((Steuerung!$F$11:$F$24&lt;=AG9)*(Steuerung!$G$11:$G$24&gt;=AG9))</xm:f>
            <x14:dxf>
              <font>
                <color theme="1"/>
              </font>
              <fill>
                <patternFill>
                  <bgColor rgb="FF92D050"/>
                </patternFill>
              </fill>
            </x14:dxf>
          </x14:cfRule>
          <xm:sqref>AM9</xm:sqref>
        </x14:conditionalFormatting>
        <x14:conditionalFormatting xmlns:xm="http://schemas.microsoft.com/office/excel/2006/main">
          <x14:cfRule type="expression" priority="308" id="{CBCC9D53-74E4-4B8D-8DFE-C2150076432F}">
            <xm:f>SUMPRODUCT((Steuerung!$F$11:$F$24&lt;=AG10)*(Steuerung!$G$11:$G$24&gt;=AG10))</xm:f>
            <x14:dxf>
              <font>
                <color theme="1"/>
              </font>
              <fill>
                <patternFill>
                  <bgColor rgb="FF92D050"/>
                </patternFill>
              </fill>
            </x14:dxf>
          </x14:cfRule>
          <xm:sqref>AM10</xm:sqref>
        </x14:conditionalFormatting>
        <x14:conditionalFormatting xmlns:xm="http://schemas.microsoft.com/office/excel/2006/main">
          <x14:cfRule type="expression" priority="304" id="{BFF44D7D-1088-46F5-ADA7-99C89AD16E50}">
            <xm:f>SUMPRODUCT((Steuerung!$F$11:$F$24&lt;=AG11)*(Steuerung!$G$11:$G$24&gt;=AG11))</xm:f>
            <x14:dxf>
              <font>
                <color theme="1"/>
              </font>
              <fill>
                <patternFill>
                  <bgColor rgb="FF92D050"/>
                </patternFill>
              </fill>
            </x14:dxf>
          </x14:cfRule>
          <xm:sqref>AM11</xm:sqref>
        </x14:conditionalFormatting>
        <x14:conditionalFormatting xmlns:xm="http://schemas.microsoft.com/office/excel/2006/main">
          <x14:cfRule type="expression" priority="300" id="{B421A2F0-93E1-41A4-8714-187AD2B6875A}">
            <xm:f>SUMPRODUCT((Steuerung!$F$11:$F$24&lt;=AG12)*(Steuerung!$G$11:$G$24&gt;=AG12))</xm:f>
            <x14:dxf>
              <font>
                <color theme="1"/>
              </font>
              <fill>
                <patternFill>
                  <bgColor rgb="FF92D050"/>
                </patternFill>
              </fill>
            </x14:dxf>
          </x14:cfRule>
          <xm:sqref>AM12</xm:sqref>
        </x14:conditionalFormatting>
        <x14:conditionalFormatting xmlns:xm="http://schemas.microsoft.com/office/excel/2006/main">
          <x14:cfRule type="expression" priority="296" id="{1206D9AE-7ACE-4F4A-B947-B64D3157F6E5}">
            <xm:f>SUMPRODUCT((Steuerung!$F$11:$F$24&lt;=AG13)*(Steuerung!$G$11:$G$24&gt;=AG13))</xm:f>
            <x14:dxf>
              <font>
                <color theme="1"/>
              </font>
              <fill>
                <patternFill>
                  <bgColor rgb="FF92D050"/>
                </patternFill>
              </fill>
            </x14:dxf>
          </x14:cfRule>
          <xm:sqref>AM13</xm:sqref>
        </x14:conditionalFormatting>
        <x14:conditionalFormatting xmlns:xm="http://schemas.microsoft.com/office/excel/2006/main">
          <x14:cfRule type="expression" priority="292" id="{76D3B6AF-2282-4FA4-B25E-1FB3D2A2A1A2}">
            <xm:f>SUMPRODUCT((Steuerung!$F$11:$F$24&lt;=AG14)*(Steuerung!$G$11:$G$24&gt;=AG14))</xm:f>
            <x14:dxf>
              <font>
                <color theme="1"/>
              </font>
              <fill>
                <patternFill>
                  <bgColor rgb="FF92D050"/>
                </patternFill>
              </fill>
            </x14:dxf>
          </x14:cfRule>
          <xm:sqref>AM14</xm:sqref>
        </x14:conditionalFormatting>
        <x14:conditionalFormatting xmlns:xm="http://schemas.microsoft.com/office/excel/2006/main">
          <x14:cfRule type="expression" priority="288" id="{DD6B3A7E-603F-4B98-AA05-2312A8828314}">
            <xm:f>SUMPRODUCT((Steuerung!$F$11:$F$24&lt;=AG15)*(Steuerung!$G$11:$G$24&gt;=AG15))</xm:f>
            <x14:dxf>
              <font>
                <color theme="1"/>
              </font>
              <fill>
                <patternFill>
                  <bgColor rgb="FF92D050"/>
                </patternFill>
              </fill>
            </x14:dxf>
          </x14:cfRule>
          <xm:sqref>AM15</xm:sqref>
        </x14:conditionalFormatting>
        <x14:conditionalFormatting xmlns:xm="http://schemas.microsoft.com/office/excel/2006/main">
          <x14:cfRule type="expression" priority="284" id="{70F13D18-16D0-4FC1-8C7B-897C81B00297}">
            <xm:f>SUMPRODUCT((Steuerung!$F$11:$F$24&lt;=AG16)*(Steuerung!$G$11:$G$24&gt;=AG16))</xm:f>
            <x14:dxf>
              <font>
                <color theme="1"/>
              </font>
              <fill>
                <patternFill>
                  <bgColor rgb="FF92D050"/>
                </patternFill>
              </fill>
            </x14:dxf>
          </x14:cfRule>
          <xm:sqref>AM16</xm:sqref>
        </x14:conditionalFormatting>
        <x14:conditionalFormatting xmlns:xm="http://schemas.microsoft.com/office/excel/2006/main">
          <x14:cfRule type="expression" priority="280" id="{81FC3EE9-022F-4FED-B11D-20A9420D9982}">
            <xm:f>SUMPRODUCT((Steuerung!$F$11:$F$24&lt;=AG17)*(Steuerung!$G$11:$G$24&gt;=AG17))</xm:f>
            <x14:dxf>
              <font>
                <color theme="1"/>
              </font>
              <fill>
                <patternFill>
                  <bgColor rgb="FF92D050"/>
                </patternFill>
              </fill>
            </x14:dxf>
          </x14:cfRule>
          <xm:sqref>AM17</xm:sqref>
        </x14:conditionalFormatting>
        <x14:conditionalFormatting xmlns:xm="http://schemas.microsoft.com/office/excel/2006/main">
          <x14:cfRule type="expression" priority="272" id="{827A6F16-F0CA-4DAB-917C-C59046C4F5CA}">
            <xm:f>SUMPRODUCT((Steuerung!$F$11:$F$24&lt;=AG18)*(Steuerung!$G$11:$G$24&gt;=AG18))</xm:f>
            <x14:dxf>
              <font>
                <color theme="1"/>
              </font>
              <fill>
                <patternFill>
                  <bgColor rgb="FF92D050"/>
                </patternFill>
              </fill>
            </x14:dxf>
          </x14:cfRule>
          <xm:sqref>AM18</xm:sqref>
        </x14:conditionalFormatting>
        <x14:conditionalFormatting xmlns:xm="http://schemas.microsoft.com/office/excel/2006/main">
          <x14:cfRule type="expression" priority="268" id="{09468CF2-31F8-48ED-B5F1-0ABA98008B40}">
            <xm:f>SUMPRODUCT((Steuerung!$F$11:$F$24&lt;=AG19)*(Steuerung!$G$11:$G$24&gt;=AG19))</xm:f>
            <x14:dxf>
              <font>
                <color theme="1"/>
              </font>
              <fill>
                <patternFill>
                  <bgColor rgb="FF92D050"/>
                </patternFill>
              </fill>
            </x14:dxf>
          </x14:cfRule>
          <xm:sqref>AM19</xm:sqref>
        </x14:conditionalFormatting>
        <x14:conditionalFormatting xmlns:xm="http://schemas.microsoft.com/office/excel/2006/main">
          <x14:cfRule type="expression" priority="264" id="{DEB167D1-D73B-435A-A6D3-EB118CB66B9C}">
            <xm:f>SUMPRODUCT((Steuerung!$F$11:$F$24&lt;=AG20)*(Steuerung!$G$11:$G$24&gt;=AG20))</xm:f>
            <x14:dxf>
              <font>
                <color theme="1"/>
              </font>
              <fill>
                <patternFill>
                  <bgColor rgb="FF92D050"/>
                </patternFill>
              </fill>
            </x14:dxf>
          </x14:cfRule>
          <xm:sqref>AM20</xm:sqref>
        </x14:conditionalFormatting>
        <x14:conditionalFormatting xmlns:xm="http://schemas.microsoft.com/office/excel/2006/main">
          <x14:cfRule type="expression" priority="260" id="{D7B99E0B-5BC3-4A22-81C0-F240F65C558F}">
            <xm:f>SUMPRODUCT((Steuerung!$F$11:$F$24&lt;=AG21)*(Steuerung!$G$11:$G$24&gt;=AG21))</xm:f>
            <x14:dxf>
              <font>
                <color theme="1"/>
              </font>
              <fill>
                <patternFill>
                  <bgColor rgb="FF92D050"/>
                </patternFill>
              </fill>
            </x14:dxf>
          </x14:cfRule>
          <xm:sqref>AM21</xm:sqref>
        </x14:conditionalFormatting>
        <x14:conditionalFormatting xmlns:xm="http://schemas.microsoft.com/office/excel/2006/main">
          <x14:cfRule type="expression" priority="256" id="{6AD67C89-F49C-4BF0-BEC9-4B73864E1A5F}">
            <xm:f>SUMPRODUCT((Steuerung!$F$11:$F$24&lt;=AG22)*(Steuerung!$G$11:$G$24&gt;=AG22))</xm:f>
            <x14:dxf>
              <font>
                <color theme="1"/>
              </font>
              <fill>
                <patternFill>
                  <bgColor rgb="FF92D050"/>
                </patternFill>
              </fill>
            </x14:dxf>
          </x14:cfRule>
          <xm:sqref>AM22</xm:sqref>
        </x14:conditionalFormatting>
        <x14:conditionalFormatting xmlns:xm="http://schemas.microsoft.com/office/excel/2006/main">
          <x14:cfRule type="expression" priority="252" id="{3C838D43-B745-4015-9329-FAA39A59CCCB}">
            <xm:f>SUMPRODUCT((Steuerung!$F$11:$F$24&lt;=AG23)*(Steuerung!$G$11:$G$24&gt;=AG23))</xm:f>
            <x14:dxf>
              <font>
                <color theme="1"/>
              </font>
              <fill>
                <patternFill>
                  <bgColor rgb="FF92D050"/>
                </patternFill>
              </fill>
            </x14:dxf>
          </x14:cfRule>
          <xm:sqref>AM23</xm:sqref>
        </x14:conditionalFormatting>
        <x14:conditionalFormatting xmlns:xm="http://schemas.microsoft.com/office/excel/2006/main">
          <x14:cfRule type="expression" priority="248" id="{D6E81D4F-41C9-42B0-B852-F4751A59AB49}">
            <xm:f>SUMPRODUCT((Steuerung!$F$11:$F$24&lt;=AG24)*(Steuerung!$G$11:$G$24&gt;=AG24))</xm:f>
            <x14:dxf>
              <font>
                <color theme="1"/>
              </font>
              <fill>
                <patternFill>
                  <bgColor rgb="FF92D050"/>
                </patternFill>
              </fill>
            </x14:dxf>
          </x14:cfRule>
          <xm:sqref>AM24</xm:sqref>
        </x14:conditionalFormatting>
        <x14:conditionalFormatting xmlns:xm="http://schemas.microsoft.com/office/excel/2006/main">
          <x14:cfRule type="expression" priority="244" id="{BE584C11-0882-4C2A-A6E1-392DC73F83AE}">
            <xm:f>SUMPRODUCT((Steuerung!$F$11:$F$24&lt;=AG25)*(Steuerung!$G$11:$G$24&gt;=AG25))</xm:f>
            <x14:dxf>
              <font>
                <color theme="1"/>
              </font>
              <fill>
                <patternFill>
                  <bgColor rgb="FF92D050"/>
                </patternFill>
              </fill>
            </x14:dxf>
          </x14:cfRule>
          <xm:sqref>AM25</xm:sqref>
        </x14:conditionalFormatting>
        <x14:conditionalFormatting xmlns:xm="http://schemas.microsoft.com/office/excel/2006/main">
          <x14:cfRule type="expression" priority="240" id="{496D40AC-AC97-4253-BD76-F567AAD8B065}">
            <xm:f>SUMPRODUCT((Steuerung!$F$11:$F$24&lt;=AG26)*(Steuerung!$G$11:$G$24&gt;=AG26))</xm:f>
            <x14:dxf>
              <font>
                <color theme="1"/>
              </font>
              <fill>
                <patternFill>
                  <bgColor rgb="FF92D050"/>
                </patternFill>
              </fill>
            </x14:dxf>
          </x14:cfRule>
          <xm:sqref>AM26</xm:sqref>
        </x14:conditionalFormatting>
        <x14:conditionalFormatting xmlns:xm="http://schemas.microsoft.com/office/excel/2006/main">
          <x14:cfRule type="expression" priority="236" id="{2D06F163-B63A-4C0E-9CCA-FD39B54C77AF}">
            <xm:f>SUMPRODUCT((Steuerung!$F$11:$F$24&lt;=AG27)*(Steuerung!$G$11:$G$24&gt;=AG27))</xm:f>
            <x14:dxf>
              <font>
                <color theme="1"/>
              </font>
              <fill>
                <patternFill>
                  <bgColor rgb="FF92D050"/>
                </patternFill>
              </fill>
            </x14:dxf>
          </x14:cfRule>
          <xm:sqref>AM27</xm:sqref>
        </x14:conditionalFormatting>
        <x14:conditionalFormatting xmlns:xm="http://schemas.microsoft.com/office/excel/2006/main">
          <x14:cfRule type="expression" priority="232" id="{0AEE67BB-B335-4A96-992E-37685624D600}">
            <xm:f>SUMPRODUCT((Steuerung!$F$11:$F$24&lt;=AG28)*(Steuerung!$G$11:$G$24&gt;=AG28))</xm:f>
            <x14:dxf>
              <font>
                <color theme="1"/>
              </font>
              <fill>
                <patternFill>
                  <bgColor rgb="FF92D050"/>
                </patternFill>
              </fill>
            </x14:dxf>
          </x14:cfRule>
          <xm:sqref>AM28</xm:sqref>
        </x14:conditionalFormatting>
        <x14:conditionalFormatting xmlns:xm="http://schemas.microsoft.com/office/excel/2006/main">
          <x14:cfRule type="expression" priority="228" id="{D68A48AC-B764-4173-8C29-CEF7A3D7AD5C}">
            <xm:f>SUMPRODUCT((Steuerung!$F$11:$F$24&lt;=AG29)*(Steuerung!$G$11:$G$24&gt;=AG29))</xm:f>
            <x14:dxf>
              <font>
                <color theme="1"/>
              </font>
              <fill>
                <patternFill>
                  <bgColor rgb="FF92D050"/>
                </patternFill>
              </fill>
            </x14:dxf>
          </x14:cfRule>
          <xm:sqref>AM29</xm:sqref>
        </x14:conditionalFormatting>
        <x14:conditionalFormatting xmlns:xm="http://schemas.microsoft.com/office/excel/2006/main">
          <x14:cfRule type="expression" priority="224" id="{11E40AAF-7268-462F-B949-1234187120D5}">
            <xm:f>SUMPRODUCT((Steuerung!$F$11:$F$24&lt;=AG30)*(Steuerung!$G$11:$G$24&gt;=AG30))</xm:f>
            <x14:dxf>
              <font>
                <color theme="1"/>
              </font>
              <fill>
                <patternFill>
                  <bgColor rgb="FF92D050"/>
                </patternFill>
              </fill>
            </x14:dxf>
          </x14:cfRule>
          <xm:sqref>AM30</xm:sqref>
        </x14:conditionalFormatting>
        <x14:conditionalFormatting xmlns:xm="http://schemas.microsoft.com/office/excel/2006/main">
          <x14:cfRule type="expression" priority="220" id="{6492A45F-DAD4-4201-98D3-C126756FC87E}">
            <xm:f>SUMPRODUCT((Steuerung!$F$11:$F$24&lt;=AG31)*(Steuerung!$G$11:$G$24&gt;=AG31))</xm:f>
            <x14:dxf>
              <font>
                <color theme="1"/>
              </font>
              <fill>
                <patternFill>
                  <bgColor rgb="FF92D050"/>
                </patternFill>
              </fill>
            </x14:dxf>
          </x14:cfRule>
          <xm:sqref>AM31</xm:sqref>
        </x14:conditionalFormatting>
        <x14:conditionalFormatting xmlns:xm="http://schemas.microsoft.com/office/excel/2006/main">
          <x14:cfRule type="expression" priority="216" id="{27AE23DC-ED25-4768-B329-4B70BDED4BBC}">
            <xm:f>SUMPRODUCT((Steuerung!$F$11:$F$24&lt;=AG32)*(Steuerung!$G$11:$G$24&gt;=AG32))</xm:f>
            <x14:dxf>
              <font>
                <color theme="1"/>
              </font>
              <fill>
                <patternFill>
                  <bgColor rgb="FF92D050"/>
                </patternFill>
              </fill>
            </x14:dxf>
          </x14:cfRule>
          <xm:sqref>AM32</xm:sqref>
        </x14:conditionalFormatting>
        <x14:conditionalFormatting xmlns:xm="http://schemas.microsoft.com/office/excel/2006/main">
          <x14:cfRule type="expression" priority="212" id="{02917202-70B9-44D2-8AF4-699F786629E3}">
            <xm:f>SUMPRODUCT((Steuerung!$F$11:$F$24&lt;=AG33)*(Steuerung!$G$11:$G$24&gt;=AG33))</xm:f>
            <x14:dxf>
              <font>
                <color theme="1"/>
              </font>
              <fill>
                <patternFill>
                  <bgColor rgb="FF92D050"/>
                </patternFill>
              </fill>
            </x14:dxf>
          </x14:cfRule>
          <xm:sqref>AM33</xm:sqref>
        </x14:conditionalFormatting>
        <x14:conditionalFormatting xmlns:xm="http://schemas.microsoft.com/office/excel/2006/main">
          <x14:cfRule type="expression" priority="208" id="{BACB2D6E-9780-466D-9BF2-FC32A1BD5AA7}">
            <xm:f>SUMPRODUCT((Steuerung!$F$11:$F$24&lt;=AG34)*(Steuerung!$G$11:$G$24&gt;=AG34))</xm:f>
            <x14:dxf>
              <font>
                <color theme="1"/>
              </font>
              <fill>
                <patternFill>
                  <bgColor rgb="FF92D050"/>
                </patternFill>
              </fill>
            </x14:dxf>
          </x14:cfRule>
          <xm:sqref>AM34</xm:sqref>
        </x14:conditionalFormatting>
        <x14:conditionalFormatting xmlns:xm="http://schemas.microsoft.com/office/excel/2006/main">
          <x14:cfRule type="expression" priority="203" id="{55F99C86-4ED0-4B2E-A609-D547B90D46AD}">
            <xm:f>SUMPRODUCT((Steuerung!$F$11:$F$24&lt;=AO5)*(Steuerung!$G$11:$G$24&gt;=AO5))</xm:f>
            <x14:dxf>
              <font>
                <color theme="1"/>
              </font>
              <fill>
                <patternFill>
                  <bgColor rgb="FF92D050"/>
                </patternFill>
              </fill>
            </x14:dxf>
          </x14:cfRule>
          <xm:sqref>AU5</xm:sqref>
        </x14:conditionalFormatting>
        <x14:conditionalFormatting xmlns:xm="http://schemas.microsoft.com/office/excel/2006/main">
          <x14:cfRule type="expression" priority="199" id="{0F2CF5BE-4934-4243-B141-88CFA5B788E3}">
            <xm:f>SUMPRODUCT((Steuerung!$F$11:$F$24&lt;=AO6)*(Steuerung!$G$11:$G$24&gt;=AO6))</xm:f>
            <x14:dxf>
              <font>
                <color theme="1"/>
              </font>
              <fill>
                <patternFill>
                  <bgColor rgb="FF92D050"/>
                </patternFill>
              </fill>
            </x14:dxf>
          </x14:cfRule>
          <xm:sqref>AU6</xm:sqref>
        </x14:conditionalFormatting>
        <x14:conditionalFormatting xmlns:xm="http://schemas.microsoft.com/office/excel/2006/main">
          <x14:cfRule type="expression" priority="195" id="{A16E95B3-6739-49EF-8C1E-9DE7FDFAEC02}">
            <xm:f>SUMPRODUCT((Steuerung!$F$11:$F$24&lt;=AO7)*(Steuerung!$G$11:$G$24&gt;=AO7))</xm:f>
            <x14:dxf>
              <font>
                <color theme="1"/>
              </font>
              <fill>
                <patternFill>
                  <bgColor rgb="FF92D050"/>
                </patternFill>
              </fill>
            </x14:dxf>
          </x14:cfRule>
          <xm:sqref>AU7</xm:sqref>
        </x14:conditionalFormatting>
        <x14:conditionalFormatting xmlns:xm="http://schemas.microsoft.com/office/excel/2006/main">
          <x14:cfRule type="expression" priority="191" id="{A720DDD6-8FE9-45D2-A265-CC3BAF3E3827}">
            <xm:f>SUMPRODUCT((Steuerung!$F$11:$F$24&lt;=AO8)*(Steuerung!$G$11:$G$24&gt;=AO8))</xm:f>
            <x14:dxf>
              <font>
                <color theme="1"/>
              </font>
              <fill>
                <patternFill>
                  <bgColor rgb="FF92D050"/>
                </patternFill>
              </fill>
            </x14:dxf>
          </x14:cfRule>
          <xm:sqref>AU8</xm:sqref>
        </x14:conditionalFormatting>
        <x14:conditionalFormatting xmlns:xm="http://schemas.microsoft.com/office/excel/2006/main">
          <x14:cfRule type="expression" priority="187" id="{D20E8B19-361C-4C54-A2E2-B17A67C860EA}">
            <xm:f>SUMPRODUCT((Steuerung!$F$11:$F$24&lt;=AO9)*(Steuerung!$G$11:$G$24&gt;=AO9))</xm:f>
            <x14:dxf>
              <font>
                <color theme="1"/>
              </font>
              <fill>
                <patternFill>
                  <bgColor rgb="FF92D050"/>
                </patternFill>
              </fill>
            </x14:dxf>
          </x14:cfRule>
          <xm:sqref>AU9</xm:sqref>
        </x14:conditionalFormatting>
        <x14:conditionalFormatting xmlns:xm="http://schemas.microsoft.com/office/excel/2006/main">
          <x14:cfRule type="expression" priority="183" id="{DD7ADE2C-EC42-4736-AC9A-540DEA158E95}">
            <xm:f>SUMPRODUCT((Steuerung!$F$11:$F$24&lt;=AO10)*(Steuerung!$G$11:$G$24&gt;=AO10))</xm:f>
            <x14:dxf>
              <font>
                <color theme="1"/>
              </font>
              <fill>
                <patternFill>
                  <bgColor rgb="FF92D050"/>
                </patternFill>
              </fill>
            </x14:dxf>
          </x14:cfRule>
          <xm:sqref>AU10</xm:sqref>
        </x14:conditionalFormatting>
        <x14:conditionalFormatting xmlns:xm="http://schemas.microsoft.com/office/excel/2006/main">
          <x14:cfRule type="expression" priority="179" id="{7CA5F97B-6E18-4E74-B83D-BD813AC4F316}">
            <xm:f>SUMPRODUCT((Steuerung!$F$11:$F$24&lt;=AO11)*(Steuerung!$G$11:$G$24&gt;=AO11))</xm:f>
            <x14:dxf>
              <font>
                <color theme="1"/>
              </font>
              <fill>
                <patternFill>
                  <bgColor rgb="FF92D050"/>
                </patternFill>
              </fill>
            </x14:dxf>
          </x14:cfRule>
          <xm:sqref>AU11</xm:sqref>
        </x14:conditionalFormatting>
        <x14:conditionalFormatting xmlns:xm="http://schemas.microsoft.com/office/excel/2006/main">
          <x14:cfRule type="expression" priority="175" id="{0B1E431A-C86B-4FFE-8756-E52C51B4258C}">
            <xm:f>SUMPRODUCT((Steuerung!$F$11:$F$24&lt;=AO12)*(Steuerung!$G$11:$G$24&gt;=AO12))</xm:f>
            <x14:dxf>
              <font>
                <color theme="1"/>
              </font>
              <fill>
                <patternFill>
                  <bgColor rgb="FF92D050"/>
                </patternFill>
              </fill>
            </x14:dxf>
          </x14:cfRule>
          <xm:sqref>AU12</xm:sqref>
        </x14:conditionalFormatting>
        <x14:conditionalFormatting xmlns:xm="http://schemas.microsoft.com/office/excel/2006/main">
          <x14:cfRule type="expression" priority="171" id="{E7E75C66-156D-4960-9418-F99C5390C11C}">
            <xm:f>SUMPRODUCT((Steuerung!$F$11:$F$24&lt;=AO13)*(Steuerung!$G$11:$G$24&gt;=AO13))</xm:f>
            <x14:dxf>
              <font>
                <color theme="1"/>
              </font>
              <fill>
                <patternFill>
                  <bgColor rgb="FF92D050"/>
                </patternFill>
              </fill>
            </x14:dxf>
          </x14:cfRule>
          <xm:sqref>AU13</xm:sqref>
        </x14:conditionalFormatting>
        <x14:conditionalFormatting xmlns:xm="http://schemas.microsoft.com/office/excel/2006/main">
          <x14:cfRule type="expression" priority="167" id="{D43F481F-34E6-4EA0-BD10-0D502826E1B2}">
            <xm:f>SUMPRODUCT((Steuerung!$F$11:$F$24&lt;=AO14)*(Steuerung!$G$11:$G$24&gt;=AO14))</xm:f>
            <x14:dxf>
              <font>
                <color theme="1"/>
              </font>
              <fill>
                <patternFill>
                  <bgColor rgb="FF92D050"/>
                </patternFill>
              </fill>
            </x14:dxf>
          </x14:cfRule>
          <xm:sqref>AU14</xm:sqref>
        </x14:conditionalFormatting>
        <x14:conditionalFormatting xmlns:xm="http://schemas.microsoft.com/office/excel/2006/main">
          <x14:cfRule type="expression" priority="163" id="{5AE2C150-2119-4392-932B-E867B8A6911F}">
            <xm:f>SUMPRODUCT((Steuerung!$F$11:$F$24&lt;=AO15)*(Steuerung!$G$11:$G$24&gt;=AO15))</xm:f>
            <x14:dxf>
              <font>
                <color theme="1"/>
              </font>
              <fill>
                <patternFill>
                  <bgColor rgb="FF92D050"/>
                </patternFill>
              </fill>
            </x14:dxf>
          </x14:cfRule>
          <xm:sqref>AU15</xm:sqref>
        </x14:conditionalFormatting>
        <x14:conditionalFormatting xmlns:xm="http://schemas.microsoft.com/office/excel/2006/main">
          <x14:cfRule type="expression" priority="159" id="{BC3E4C03-848B-4D4F-AD3E-4F9A538E450D}">
            <xm:f>SUMPRODUCT((Steuerung!$F$11:$F$24&lt;=AO16)*(Steuerung!$G$11:$G$24&gt;=AO16))</xm:f>
            <x14:dxf>
              <font>
                <color theme="1"/>
              </font>
              <fill>
                <patternFill>
                  <bgColor rgb="FF92D050"/>
                </patternFill>
              </fill>
            </x14:dxf>
          </x14:cfRule>
          <xm:sqref>AU16</xm:sqref>
        </x14:conditionalFormatting>
        <x14:conditionalFormatting xmlns:xm="http://schemas.microsoft.com/office/excel/2006/main">
          <x14:cfRule type="expression" priority="155" id="{E12EFE2F-B905-444E-9618-7888E4E9D7E3}">
            <xm:f>SUMPRODUCT((Steuerung!$F$11:$F$24&lt;=AO17)*(Steuerung!$G$11:$G$24&gt;=AO17))</xm:f>
            <x14:dxf>
              <font>
                <color theme="1"/>
              </font>
              <fill>
                <patternFill>
                  <bgColor rgb="FF92D050"/>
                </patternFill>
              </fill>
            </x14:dxf>
          </x14:cfRule>
          <xm:sqref>AU17</xm:sqref>
        </x14:conditionalFormatting>
        <x14:conditionalFormatting xmlns:xm="http://schemas.microsoft.com/office/excel/2006/main">
          <x14:cfRule type="expression" priority="151" id="{1C82D3E7-CE0F-4798-B8B6-56A9026AB399}">
            <xm:f>SUMPRODUCT((Steuerung!$F$11:$F$24&lt;=AO18)*(Steuerung!$G$11:$G$24&gt;=AO18))</xm:f>
            <x14:dxf>
              <font>
                <color theme="1"/>
              </font>
              <fill>
                <patternFill>
                  <bgColor rgb="FF92D050"/>
                </patternFill>
              </fill>
            </x14:dxf>
          </x14:cfRule>
          <xm:sqref>AU18</xm:sqref>
        </x14:conditionalFormatting>
        <x14:conditionalFormatting xmlns:xm="http://schemas.microsoft.com/office/excel/2006/main">
          <x14:cfRule type="expression" priority="147" id="{C980A19B-D7B7-4176-82DC-D318D108CDE6}">
            <xm:f>SUMPRODUCT((Steuerung!$F$11:$F$24&lt;=AO19)*(Steuerung!$G$11:$G$24&gt;=AO19))</xm:f>
            <x14:dxf>
              <font>
                <color theme="1"/>
              </font>
              <fill>
                <patternFill>
                  <bgColor rgb="FF92D050"/>
                </patternFill>
              </fill>
            </x14:dxf>
          </x14:cfRule>
          <xm:sqref>AU19</xm:sqref>
        </x14:conditionalFormatting>
        <x14:conditionalFormatting xmlns:xm="http://schemas.microsoft.com/office/excel/2006/main">
          <x14:cfRule type="expression" priority="143" id="{FFA82D0F-FAE8-41B7-B5B9-1809C2831B67}">
            <xm:f>SUMPRODUCT((Steuerung!$F$11:$F$24&lt;=AO20)*(Steuerung!$G$11:$G$24&gt;=AO20))</xm:f>
            <x14:dxf>
              <font>
                <color theme="1"/>
              </font>
              <fill>
                <patternFill>
                  <bgColor rgb="FF92D050"/>
                </patternFill>
              </fill>
            </x14:dxf>
          </x14:cfRule>
          <xm:sqref>AU20</xm:sqref>
        </x14:conditionalFormatting>
        <x14:conditionalFormatting xmlns:xm="http://schemas.microsoft.com/office/excel/2006/main">
          <x14:cfRule type="expression" priority="139" id="{963D101D-E295-4546-8DB7-777A1376BAD4}">
            <xm:f>SUMPRODUCT((Steuerung!$F$11:$F$24&lt;=AO21)*(Steuerung!$G$11:$G$24&gt;=AO21))</xm:f>
            <x14:dxf>
              <font>
                <color theme="1"/>
              </font>
              <fill>
                <patternFill>
                  <bgColor rgb="FF92D050"/>
                </patternFill>
              </fill>
            </x14:dxf>
          </x14:cfRule>
          <xm:sqref>AU21</xm:sqref>
        </x14:conditionalFormatting>
        <x14:conditionalFormatting xmlns:xm="http://schemas.microsoft.com/office/excel/2006/main">
          <x14:cfRule type="expression" priority="135" id="{78574AA0-FC82-4AAC-9A5A-5D7972BC4103}">
            <xm:f>SUMPRODUCT((Steuerung!$F$11:$F$24&lt;=AO22)*(Steuerung!$G$11:$G$24&gt;=AO22))</xm:f>
            <x14:dxf>
              <font>
                <color theme="1"/>
              </font>
              <fill>
                <patternFill>
                  <bgColor rgb="FF92D050"/>
                </patternFill>
              </fill>
            </x14:dxf>
          </x14:cfRule>
          <xm:sqref>AU22</xm:sqref>
        </x14:conditionalFormatting>
        <x14:conditionalFormatting xmlns:xm="http://schemas.microsoft.com/office/excel/2006/main">
          <x14:cfRule type="expression" priority="131" id="{48DC9538-725C-46B7-97DB-18910A520FB1}">
            <xm:f>SUMPRODUCT((Steuerung!$F$11:$F$24&lt;=AO23)*(Steuerung!$G$11:$G$24&gt;=AO23))</xm:f>
            <x14:dxf>
              <font>
                <color theme="1"/>
              </font>
              <fill>
                <patternFill>
                  <bgColor rgb="FF92D050"/>
                </patternFill>
              </fill>
            </x14:dxf>
          </x14:cfRule>
          <xm:sqref>AU23</xm:sqref>
        </x14:conditionalFormatting>
        <x14:conditionalFormatting xmlns:xm="http://schemas.microsoft.com/office/excel/2006/main">
          <x14:cfRule type="expression" priority="127" id="{4F6596E6-1BB2-49A8-8795-05D01E3583BA}">
            <xm:f>SUMPRODUCT((Steuerung!$F$11:$F$24&lt;=AO24)*(Steuerung!$G$11:$G$24&gt;=AO24))</xm:f>
            <x14:dxf>
              <font>
                <color theme="1"/>
              </font>
              <fill>
                <patternFill>
                  <bgColor rgb="FF92D050"/>
                </patternFill>
              </fill>
            </x14:dxf>
          </x14:cfRule>
          <xm:sqref>AU24</xm:sqref>
        </x14:conditionalFormatting>
        <x14:conditionalFormatting xmlns:xm="http://schemas.microsoft.com/office/excel/2006/main">
          <x14:cfRule type="expression" priority="123" id="{03CE7B61-8D35-441B-A029-FD3E66DCC46B}">
            <xm:f>SUMPRODUCT((Steuerung!$F$11:$F$24&lt;=AO25)*(Steuerung!$G$11:$G$24&gt;=AO25))</xm:f>
            <x14:dxf>
              <font>
                <color theme="1"/>
              </font>
              <fill>
                <patternFill>
                  <bgColor rgb="FF92D050"/>
                </patternFill>
              </fill>
            </x14:dxf>
          </x14:cfRule>
          <xm:sqref>AU25</xm:sqref>
        </x14:conditionalFormatting>
        <x14:conditionalFormatting xmlns:xm="http://schemas.microsoft.com/office/excel/2006/main">
          <x14:cfRule type="expression" priority="119" id="{75D20134-789A-4B1C-B1EF-FD74EF6BABF4}">
            <xm:f>SUMPRODUCT((Steuerung!$F$11:$F$24&lt;=AO26)*(Steuerung!$G$11:$G$24&gt;=AO26))</xm:f>
            <x14:dxf>
              <font>
                <color theme="1"/>
              </font>
              <fill>
                <patternFill>
                  <bgColor rgb="FF92D050"/>
                </patternFill>
              </fill>
            </x14:dxf>
          </x14:cfRule>
          <xm:sqref>AU26</xm:sqref>
        </x14:conditionalFormatting>
        <x14:conditionalFormatting xmlns:xm="http://schemas.microsoft.com/office/excel/2006/main">
          <x14:cfRule type="expression" priority="115" id="{18615990-C9DF-4EB3-A51F-B2AB00B53A88}">
            <xm:f>SUMPRODUCT((Steuerung!$F$11:$F$24&lt;=AO27)*(Steuerung!$G$11:$G$24&gt;=AO27))</xm:f>
            <x14:dxf>
              <font>
                <color theme="1"/>
              </font>
              <fill>
                <patternFill>
                  <bgColor rgb="FF92D050"/>
                </patternFill>
              </fill>
            </x14:dxf>
          </x14:cfRule>
          <xm:sqref>AU27</xm:sqref>
        </x14:conditionalFormatting>
        <x14:conditionalFormatting xmlns:xm="http://schemas.microsoft.com/office/excel/2006/main">
          <x14:cfRule type="expression" priority="111" id="{666B526B-058F-48C2-934E-35EE4412C745}">
            <xm:f>SUMPRODUCT((Steuerung!$F$11:$F$24&lt;=AO28)*(Steuerung!$G$11:$G$24&gt;=AO28))</xm:f>
            <x14:dxf>
              <font>
                <color theme="1"/>
              </font>
              <fill>
                <patternFill>
                  <bgColor rgb="FF92D050"/>
                </patternFill>
              </fill>
            </x14:dxf>
          </x14:cfRule>
          <xm:sqref>AU28</xm:sqref>
        </x14:conditionalFormatting>
        <x14:conditionalFormatting xmlns:xm="http://schemas.microsoft.com/office/excel/2006/main">
          <x14:cfRule type="expression" priority="107" id="{4398E1CF-7B0F-45B6-A190-EA9BA1BBFC13}">
            <xm:f>SUMPRODUCT((Steuerung!$F$11:$F$24&lt;=AO29)*(Steuerung!$G$11:$G$24&gt;=AO29))</xm:f>
            <x14:dxf>
              <font>
                <color theme="1"/>
              </font>
              <fill>
                <patternFill>
                  <bgColor rgb="FF92D050"/>
                </patternFill>
              </fill>
            </x14:dxf>
          </x14:cfRule>
          <xm:sqref>AU29</xm:sqref>
        </x14:conditionalFormatting>
        <x14:conditionalFormatting xmlns:xm="http://schemas.microsoft.com/office/excel/2006/main">
          <x14:cfRule type="expression" priority="103" id="{C436F3FE-6E54-4934-B6B1-18D9140DD4EF}">
            <xm:f>SUMPRODUCT((Steuerung!$F$11:$F$24&lt;=AO30)*(Steuerung!$G$11:$G$24&gt;=AO30))</xm:f>
            <x14:dxf>
              <font>
                <color theme="1"/>
              </font>
              <fill>
                <patternFill>
                  <bgColor rgb="FF92D050"/>
                </patternFill>
              </fill>
            </x14:dxf>
          </x14:cfRule>
          <xm:sqref>AU30</xm:sqref>
        </x14:conditionalFormatting>
        <x14:conditionalFormatting xmlns:xm="http://schemas.microsoft.com/office/excel/2006/main">
          <x14:cfRule type="expression" priority="99" id="{3883D27E-EBEB-472B-8936-B3EDA4628EAF}">
            <xm:f>SUMPRODUCT((Steuerung!$F$11:$F$24&lt;=AO31)*(Steuerung!$G$11:$G$24&gt;=AO31))</xm:f>
            <x14:dxf>
              <font>
                <color theme="1"/>
              </font>
              <fill>
                <patternFill>
                  <bgColor rgb="FF92D050"/>
                </patternFill>
              </fill>
            </x14:dxf>
          </x14:cfRule>
          <xm:sqref>AU31</xm:sqref>
        </x14:conditionalFormatting>
        <x14:conditionalFormatting xmlns:xm="http://schemas.microsoft.com/office/excel/2006/main">
          <x14:cfRule type="expression" priority="95" id="{040B5E22-5A33-4F36-9F75-72990485D3A2}">
            <xm:f>SUMPRODUCT((Steuerung!$F$11:$F$24&lt;=AO32)*(Steuerung!$G$11:$G$24&gt;=AO32))</xm:f>
            <x14:dxf>
              <font>
                <color theme="1"/>
              </font>
              <fill>
                <patternFill>
                  <bgColor rgb="FF92D050"/>
                </patternFill>
              </fill>
            </x14:dxf>
          </x14:cfRule>
          <xm:sqref>AU32</xm:sqref>
        </x14:conditionalFormatting>
        <x14:conditionalFormatting xmlns:xm="http://schemas.microsoft.com/office/excel/2006/main">
          <x14:cfRule type="expression" priority="91" id="{49A93A74-F757-4D36-B64D-0F21657118FF}">
            <xm:f>SUMPRODUCT((Steuerung!$F$11:$F$24&lt;=AO33)*(Steuerung!$G$11:$G$24&gt;=AO33))</xm:f>
            <x14:dxf>
              <font>
                <color theme="1"/>
              </font>
              <fill>
                <patternFill>
                  <bgColor rgb="FF92D050"/>
                </patternFill>
              </fill>
            </x14:dxf>
          </x14:cfRule>
          <xm:sqref>AU33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11790-76A5-4050-BC39-EDA2CA44AB1A}">
  <sheetPr codeName="Tabelle3">
    <tabColor theme="8" tint="-0.249977111117893"/>
    <pageSetUpPr autoPageBreaks="0" fitToPage="1"/>
  </sheetPr>
  <dimension ref="A1:AU36"/>
  <sheetViews>
    <sheetView showGridLines="0" showRowColHeaders="0" zoomScaleNormal="100" workbookViewId="0">
      <selection activeCell="C3" sqref="C3"/>
    </sheetView>
  </sheetViews>
  <sheetFormatPr baseColWidth="10" defaultRowHeight="12.75" x14ac:dyDescent="0.2"/>
  <cols>
    <col min="1" max="1" width="3.375" style="1" customWidth="1"/>
    <col min="2" max="2" width="3.625" style="1" customWidth="1"/>
    <col min="3" max="6" width="4" style="1" customWidth="1"/>
    <col min="7" max="7" width="2.875" style="2" customWidth="1"/>
    <col min="8" max="8" width="1" style="1" customWidth="1"/>
    <col min="9" max="10" width="3.625" style="1" customWidth="1"/>
    <col min="11" max="14" width="4" style="1" customWidth="1"/>
    <col min="15" max="15" width="2.875" style="2" customWidth="1"/>
    <col min="16" max="16" width="1" style="1" customWidth="1"/>
    <col min="17" max="18" width="3.625" style="1" customWidth="1"/>
    <col min="19" max="22" width="4" style="1" customWidth="1"/>
    <col min="23" max="23" width="2.875" style="2" customWidth="1"/>
    <col min="24" max="24" width="1" style="1" customWidth="1"/>
    <col min="25" max="26" width="3.625" style="1" customWidth="1"/>
    <col min="27" max="30" width="4" style="1" customWidth="1"/>
    <col min="31" max="31" width="2.875" style="2" customWidth="1"/>
    <col min="32" max="32" width="1" style="1" customWidth="1"/>
    <col min="33" max="34" width="3.625" style="1" customWidth="1"/>
    <col min="35" max="38" width="4" style="1" customWidth="1"/>
    <col min="39" max="39" width="2.875" style="2" customWidth="1"/>
    <col min="40" max="40" width="1" style="1" customWidth="1"/>
    <col min="41" max="42" width="3.625" style="1" customWidth="1"/>
    <col min="43" max="46" width="4" style="1" customWidth="1"/>
    <col min="47" max="47" width="2.875" style="2" customWidth="1"/>
    <col min="48" max="48" width="11" style="1"/>
    <col min="49" max="256" width="10" style="1"/>
    <col min="257" max="257" width="2.75" style="1" customWidth="1"/>
    <col min="258" max="258" width="2.875" style="1" customWidth="1"/>
    <col min="259" max="262" width="3.25" style="1" customWidth="1"/>
    <col min="263" max="263" width="2.375" style="1" customWidth="1"/>
    <col min="264" max="264" width="1.5" style="1" customWidth="1"/>
    <col min="265" max="266" width="2.875" style="1" customWidth="1"/>
    <col min="267" max="270" width="3.25" style="1" customWidth="1"/>
    <col min="271" max="271" width="2.375" style="1" customWidth="1"/>
    <col min="272" max="272" width="1.5" style="1" customWidth="1"/>
    <col min="273" max="274" width="2.875" style="1" customWidth="1"/>
    <col min="275" max="278" width="3.25" style="1" customWidth="1"/>
    <col min="279" max="279" width="2.375" style="1" customWidth="1"/>
    <col min="280" max="280" width="1.5" style="1" customWidth="1"/>
    <col min="281" max="282" width="2.875" style="1" customWidth="1"/>
    <col min="283" max="286" width="3.25" style="1" customWidth="1"/>
    <col min="287" max="287" width="2.375" style="1" customWidth="1"/>
    <col min="288" max="288" width="1.5" style="1" customWidth="1"/>
    <col min="289" max="290" width="2.875" style="1" customWidth="1"/>
    <col min="291" max="294" width="3.25" style="1" customWidth="1"/>
    <col min="295" max="295" width="2.375" style="1" customWidth="1"/>
    <col min="296" max="296" width="1.5" style="1" customWidth="1"/>
    <col min="297" max="298" width="2.875" style="1" customWidth="1"/>
    <col min="299" max="302" width="3.25" style="1" customWidth="1"/>
    <col min="303" max="303" width="2.375" style="1" customWidth="1"/>
    <col min="304" max="512" width="10" style="1"/>
    <col min="513" max="513" width="2.75" style="1" customWidth="1"/>
    <col min="514" max="514" width="2.875" style="1" customWidth="1"/>
    <col min="515" max="518" width="3.25" style="1" customWidth="1"/>
    <col min="519" max="519" width="2.375" style="1" customWidth="1"/>
    <col min="520" max="520" width="1.5" style="1" customWidth="1"/>
    <col min="521" max="522" width="2.875" style="1" customWidth="1"/>
    <col min="523" max="526" width="3.25" style="1" customWidth="1"/>
    <col min="527" max="527" width="2.375" style="1" customWidth="1"/>
    <col min="528" max="528" width="1.5" style="1" customWidth="1"/>
    <col min="529" max="530" width="2.875" style="1" customWidth="1"/>
    <col min="531" max="534" width="3.25" style="1" customWidth="1"/>
    <col min="535" max="535" width="2.375" style="1" customWidth="1"/>
    <col min="536" max="536" width="1.5" style="1" customWidth="1"/>
    <col min="537" max="538" width="2.875" style="1" customWidth="1"/>
    <col min="539" max="542" width="3.25" style="1" customWidth="1"/>
    <col min="543" max="543" width="2.375" style="1" customWidth="1"/>
    <col min="544" max="544" width="1.5" style="1" customWidth="1"/>
    <col min="545" max="546" width="2.875" style="1" customWidth="1"/>
    <col min="547" max="550" width="3.25" style="1" customWidth="1"/>
    <col min="551" max="551" width="2.375" style="1" customWidth="1"/>
    <col min="552" max="552" width="1.5" style="1" customWidth="1"/>
    <col min="553" max="554" width="2.875" style="1" customWidth="1"/>
    <col min="555" max="558" width="3.25" style="1" customWidth="1"/>
    <col min="559" max="559" width="2.375" style="1" customWidth="1"/>
    <col min="560" max="768" width="10" style="1"/>
    <col min="769" max="769" width="2.75" style="1" customWidth="1"/>
    <col min="770" max="770" width="2.875" style="1" customWidth="1"/>
    <col min="771" max="774" width="3.25" style="1" customWidth="1"/>
    <col min="775" max="775" width="2.375" style="1" customWidth="1"/>
    <col min="776" max="776" width="1.5" style="1" customWidth="1"/>
    <col min="777" max="778" width="2.875" style="1" customWidth="1"/>
    <col min="779" max="782" width="3.25" style="1" customWidth="1"/>
    <col min="783" max="783" width="2.375" style="1" customWidth="1"/>
    <col min="784" max="784" width="1.5" style="1" customWidth="1"/>
    <col min="785" max="786" width="2.875" style="1" customWidth="1"/>
    <col min="787" max="790" width="3.25" style="1" customWidth="1"/>
    <col min="791" max="791" width="2.375" style="1" customWidth="1"/>
    <col min="792" max="792" width="1.5" style="1" customWidth="1"/>
    <col min="793" max="794" width="2.875" style="1" customWidth="1"/>
    <col min="795" max="798" width="3.25" style="1" customWidth="1"/>
    <col min="799" max="799" width="2.375" style="1" customWidth="1"/>
    <col min="800" max="800" width="1.5" style="1" customWidth="1"/>
    <col min="801" max="802" width="2.875" style="1" customWidth="1"/>
    <col min="803" max="806" width="3.25" style="1" customWidth="1"/>
    <col min="807" max="807" width="2.375" style="1" customWidth="1"/>
    <col min="808" max="808" width="1.5" style="1" customWidth="1"/>
    <col min="809" max="810" width="2.875" style="1" customWidth="1"/>
    <col min="811" max="814" width="3.25" style="1" customWidth="1"/>
    <col min="815" max="815" width="2.375" style="1" customWidth="1"/>
    <col min="816" max="1024" width="11" style="1"/>
    <col min="1025" max="1025" width="2.75" style="1" customWidth="1"/>
    <col min="1026" max="1026" width="2.875" style="1" customWidth="1"/>
    <col min="1027" max="1030" width="3.25" style="1" customWidth="1"/>
    <col min="1031" max="1031" width="2.375" style="1" customWidth="1"/>
    <col min="1032" max="1032" width="1.5" style="1" customWidth="1"/>
    <col min="1033" max="1034" width="2.875" style="1" customWidth="1"/>
    <col min="1035" max="1038" width="3.25" style="1" customWidth="1"/>
    <col min="1039" max="1039" width="2.375" style="1" customWidth="1"/>
    <col min="1040" max="1040" width="1.5" style="1" customWidth="1"/>
    <col min="1041" max="1042" width="2.875" style="1" customWidth="1"/>
    <col min="1043" max="1046" width="3.25" style="1" customWidth="1"/>
    <col min="1047" max="1047" width="2.375" style="1" customWidth="1"/>
    <col min="1048" max="1048" width="1.5" style="1" customWidth="1"/>
    <col min="1049" max="1050" width="2.875" style="1" customWidth="1"/>
    <col min="1051" max="1054" width="3.25" style="1" customWidth="1"/>
    <col min="1055" max="1055" width="2.375" style="1" customWidth="1"/>
    <col min="1056" max="1056" width="1.5" style="1" customWidth="1"/>
    <col min="1057" max="1058" width="2.875" style="1" customWidth="1"/>
    <col min="1059" max="1062" width="3.25" style="1" customWidth="1"/>
    <col min="1063" max="1063" width="2.375" style="1" customWidth="1"/>
    <col min="1064" max="1064" width="1.5" style="1" customWidth="1"/>
    <col min="1065" max="1066" width="2.875" style="1" customWidth="1"/>
    <col min="1067" max="1070" width="3.25" style="1" customWidth="1"/>
    <col min="1071" max="1071" width="2.375" style="1" customWidth="1"/>
    <col min="1072" max="1280" width="10" style="1"/>
    <col min="1281" max="1281" width="2.75" style="1" customWidth="1"/>
    <col min="1282" max="1282" width="2.875" style="1" customWidth="1"/>
    <col min="1283" max="1286" width="3.25" style="1" customWidth="1"/>
    <col min="1287" max="1287" width="2.375" style="1" customWidth="1"/>
    <col min="1288" max="1288" width="1.5" style="1" customWidth="1"/>
    <col min="1289" max="1290" width="2.875" style="1" customWidth="1"/>
    <col min="1291" max="1294" width="3.25" style="1" customWidth="1"/>
    <col min="1295" max="1295" width="2.375" style="1" customWidth="1"/>
    <col min="1296" max="1296" width="1.5" style="1" customWidth="1"/>
    <col min="1297" max="1298" width="2.875" style="1" customWidth="1"/>
    <col min="1299" max="1302" width="3.25" style="1" customWidth="1"/>
    <col min="1303" max="1303" width="2.375" style="1" customWidth="1"/>
    <col min="1304" max="1304" width="1.5" style="1" customWidth="1"/>
    <col min="1305" max="1306" width="2.875" style="1" customWidth="1"/>
    <col min="1307" max="1310" width="3.25" style="1" customWidth="1"/>
    <col min="1311" max="1311" width="2.375" style="1" customWidth="1"/>
    <col min="1312" max="1312" width="1.5" style="1" customWidth="1"/>
    <col min="1313" max="1314" width="2.875" style="1" customWidth="1"/>
    <col min="1315" max="1318" width="3.25" style="1" customWidth="1"/>
    <col min="1319" max="1319" width="2.375" style="1" customWidth="1"/>
    <col min="1320" max="1320" width="1.5" style="1" customWidth="1"/>
    <col min="1321" max="1322" width="2.875" style="1" customWidth="1"/>
    <col min="1323" max="1326" width="3.25" style="1" customWidth="1"/>
    <col min="1327" max="1327" width="2.375" style="1" customWidth="1"/>
    <col min="1328" max="1536" width="10" style="1"/>
    <col min="1537" max="1537" width="2.75" style="1" customWidth="1"/>
    <col min="1538" max="1538" width="2.875" style="1" customWidth="1"/>
    <col min="1539" max="1542" width="3.25" style="1" customWidth="1"/>
    <col min="1543" max="1543" width="2.375" style="1" customWidth="1"/>
    <col min="1544" max="1544" width="1.5" style="1" customWidth="1"/>
    <col min="1545" max="1546" width="2.875" style="1" customWidth="1"/>
    <col min="1547" max="1550" width="3.25" style="1" customWidth="1"/>
    <col min="1551" max="1551" width="2.375" style="1" customWidth="1"/>
    <col min="1552" max="1552" width="1.5" style="1" customWidth="1"/>
    <col min="1553" max="1554" width="2.875" style="1" customWidth="1"/>
    <col min="1555" max="1558" width="3.25" style="1" customWidth="1"/>
    <col min="1559" max="1559" width="2.375" style="1" customWidth="1"/>
    <col min="1560" max="1560" width="1.5" style="1" customWidth="1"/>
    <col min="1561" max="1562" width="2.875" style="1" customWidth="1"/>
    <col min="1563" max="1566" width="3.25" style="1" customWidth="1"/>
    <col min="1567" max="1567" width="2.375" style="1" customWidth="1"/>
    <col min="1568" max="1568" width="1.5" style="1" customWidth="1"/>
    <col min="1569" max="1570" width="2.875" style="1" customWidth="1"/>
    <col min="1571" max="1574" width="3.25" style="1" customWidth="1"/>
    <col min="1575" max="1575" width="2.375" style="1" customWidth="1"/>
    <col min="1576" max="1576" width="1.5" style="1" customWidth="1"/>
    <col min="1577" max="1578" width="2.875" style="1" customWidth="1"/>
    <col min="1579" max="1582" width="3.25" style="1" customWidth="1"/>
    <col min="1583" max="1583" width="2.375" style="1" customWidth="1"/>
    <col min="1584" max="1792" width="10" style="1"/>
    <col min="1793" max="1793" width="2.75" style="1" customWidth="1"/>
    <col min="1794" max="1794" width="2.875" style="1" customWidth="1"/>
    <col min="1795" max="1798" width="3.25" style="1" customWidth="1"/>
    <col min="1799" max="1799" width="2.375" style="1" customWidth="1"/>
    <col min="1800" max="1800" width="1.5" style="1" customWidth="1"/>
    <col min="1801" max="1802" width="2.875" style="1" customWidth="1"/>
    <col min="1803" max="1806" width="3.25" style="1" customWidth="1"/>
    <col min="1807" max="1807" width="2.375" style="1" customWidth="1"/>
    <col min="1808" max="1808" width="1.5" style="1" customWidth="1"/>
    <col min="1809" max="1810" width="2.875" style="1" customWidth="1"/>
    <col min="1811" max="1814" width="3.25" style="1" customWidth="1"/>
    <col min="1815" max="1815" width="2.375" style="1" customWidth="1"/>
    <col min="1816" max="1816" width="1.5" style="1" customWidth="1"/>
    <col min="1817" max="1818" width="2.875" style="1" customWidth="1"/>
    <col min="1819" max="1822" width="3.25" style="1" customWidth="1"/>
    <col min="1823" max="1823" width="2.375" style="1" customWidth="1"/>
    <col min="1824" max="1824" width="1.5" style="1" customWidth="1"/>
    <col min="1825" max="1826" width="2.875" style="1" customWidth="1"/>
    <col min="1827" max="1830" width="3.25" style="1" customWidth="1"/>
    <col min="1831" max="1831" width="2.375" style="1" customWidth="1"/>
    <col min="1832" max="1832" width="1.5" style="1" customWidth="1"/>
    <col min="1833" max="1834" width="2.875" style="1" customWidth="1"/>
    <col min="1835" max="1838" width="3.25" style="1" customWidth="1"/>
    <col min="1839" max="1839" width="2.375" style="1" customWidth="1"/>
    <col min="1840" max="2048" width="11" style="1"/>
    <col min="2049" max="2049" width="2.75" style="1" customWidth="1"/>
    <col min="2050" max="2050" width="2.875" style="1" customWidth="1"/>
    <col min="2051" max="2054" width="3.25" style="1" customWidth="1"/>
    <col min="2055" max="2055" width="2.375" style="1" customWidth="1"/>
    <col min="2056" max="2056" width="1.5" style="1" customWidth="1"/>
    <col min="2057" max="2058" width="2.875" style="1" customWidth="1"/>
    <col min="2059" max="2062" width="3.25" style="1" customWidth="1"/>
    <col min="2063" max="2063" width="2.375" style="1" customWidth="1"/>
    <col min="2064" max="2064" width="1.5" style="1" customWidth="1"/>
    <col min="2065" max="2066" width="2.875" style="1" customWidth="1"/>
    <col min="2067" max="2070" width="3.25" style="1" customWidth="1"/>
    <col min="2071" max="2071" width="2.375" style="1" customWidth="1"/>
    <col min="2072" max="2072" width="1.5" style="1" customWidth="1"/>
    <col min="2073" max="2074" width="2.875" style="1" customWidth="1"/>
    <col min="2075" max="2078" width="3.25" style="1" customWidth="1"/>
    <col min="2079" max="2079" width="2.375" style="1" customWidth="1"/>
    <col min="2080" max="2080" width="1.5" style="1" customWidth="1"/>
    <col min="2081" max="2082" width="2.875" style="1" customWidth="1"/>
    <col min="2083" max="2086" width="3.25" style="1" customWidth="1"/>
    <col min="2087" max="2087" width="2.375" style="1" customWidth="1"/>
    <col min="2088" max="2088" width="1.5" style="1" customWidth="1"/>
    <col min="2089" max="2090" width="2.875" style="1" customWidth="1"/>
    <col min="2091" max="2094" width="3.25" style="1" customWidth="1"/>
    <col min="2095" max="2095" width="2.375" style="1" customWidth="1"/>
    <col min="2096" max="2304" width="10" style="1"/>
    <col min="2305" max="2305" width="2.75" style="1" customWidth="1"/>
    <col min="2306" max="2306" width="2.875" style="1" customWidth="1"/>
    <col min="2307" max="2310" width="3.25" style="1" customWidth="1"/>
    <col min="2311" max="2311" width="2.375" style="1" customWidth="1"/>
    <col min="2312" max="2312" width="1.5" style="1" customWidth="1"/>
    <col min="2313" max="2314" width="2.875" style="1" customWidth="1"/>
    <col min="2315" max="2318" width="3.25" style="1" customWidth="1"/>
    <col min="2319" max="2319" width="2.375" style="1" customWidth="1"/>
    <col min="2320" max="2320" width="1.5" style="1" customWidth="1"/>
    <col min="2321" max="2322" width="2.875" style="1" customWidth="1"/>
    <col min="2323" max="2326" width="3.25" style="1" customWidth="1"/>
    <col min="2327" max="2327" width="2.375" style="1" customWidth="1"/>
    <col min="2328" max="2328" width="1.5" style="1" customWidth="1"/>
    <col min="2329" max="2330" width="2.875" style="1" customWidth="1"/>
    <col min="2331" max="2334" width="3.25" style="1" customWidth="1"/>
    <col min="2335" max="2335" width="2.375" style="1" customWidth="1"/>
    <col min="2336" max="2336" width="1.5" style="1" customWidth="1"/>
    <col min="2337" max="2338" width="2.875" style="1" customWidth="1"/>
    <col min="2339" max="2342" width="3.25" style="1" customWidth="1"/>
    <col min="2343" max="2343" width="2.375" style="1" customWidth="1"/>
    <col min="2344" max="2344" width="1.5" style="1" customWidth="1"/>
    <col min="2345" max="2346" width="2.875" style="1" customWidth="1"/>
    <col min="2347" max="2350" width="3.25" style="1" customWidth="1"/>
    <col min="2351" max="2351" width="2.375" style="1" customWidth="1"/>
    <col min="2352" max="2560" width="10" style="1"/>
    <col min="2561" max="2561" width="2.75" style="1" customWidth="1"/>
    <col min="2562" max="2562" width="2.875" style="1" customWidth="1"/>
    <col min="2563" max="2566" width="3.25" style="1" customWidth="1"/>
    <col min="2567" max="2567" width="2.375" style="1" customWidth="1"/>
    <col min="2568" max="2568" width="1.5" style="1" customWidth="1"/>
    <col min="2569" max="2570" width="2.875" style="1" customWidth="1"/>
    <col min="2571" max="2574" width="3.25" style="1" customWidth="1"/>
    <col min="2575" max="2575" width="2.375" style="1" customWidth="1"/>
    <col min="2576" max="2576" width="1.5" style="1" customWidth="1"/>
    <col min="2577" max="2578" width="2.875" style="1" customWidth="1"/>
    <col min="2579" max="2582" width="3.25" style="1" customWidth="1"/>
    <col min="2583" max="2583" width="2.375" style="1" customWidth="1"/>
    <col min="2584" max="2584" width="1.5" style="1" customWidth="1"/>
    <col min="2585" max="2586" width="2.875" style="1" customWidth="1"/>
    <col min="2587" max="2590" width="3.25" style="1" customWidth="1"/>
    <col min="2591" max="2591" width="2.375" style="1" customWidth="1"/>
    <col min="2592" max="2592" width="1.5" style="1" customWidth="1"/>
    <col min="2593" max="2594" width="2.875" style="1" customWidth="1"/>
    <col min="2595" max="2598" width="3.25" style="1" customWidth="1"/>
    <col min="2599" max="2599" width="2.375" style="1" customWidth="1"/>
    <col min="2600" max="2600" width="1.5" style="1" customWidth="1"/>
    <col min="2601" max="2602" width="2.875" style="1" customWidth="1"/>
    <col min="2603" max="2606" width="3.25" style="1" customWidth="1"/>
    <col min="2607" max="2607" width="2.375" style="1" customWidth="1"/>
    <col min="2608" max="2816" width="10" style="1"/>
    <col min="2817" max="2817" width="2.75" style="1" customWidth="1"/>
    <col min="2818" max="2818" width="2.875" style="1" customWidth="1"/>
    <col min="2819" max="2822" width="3.25" style="1" customWidth="1"/>
    <col min="2823" max="2823" width="2.375" style="1" customWidth="1"/>
    <col min="2824" max="2824" width="1.5" style="1" customWidth="1"/>
    <col min="2825" max="2826" width="2.875" style="1" customWidth="1"/>
    <col min="2827" max="2830" width="3.25" style="1" customWidth="1"/>
    <col min="2831" max="2831" width="2.375" style="1" customWidth="1"/>
    <col min="2832" max="2832" width="1.5" style="1" customWidth="1"/>
    <col min="2833" max="2834" width="2.875" style="1" customWidth="1"/>
    <col min="2835" max="2838" width="3.25" style="1" customWidth="1"/>
    <col min="2839" max="2839" width="2.375" style="1" customWidth="1"/>
    <col min="2840" max="2840" width="1.5" style="1" customWidth="1"/>
    <col min="2841" max="2842" width="2.875" style="1" customWidth="1"/>
    <col min="2843" max="2846" width="3.25" style="1" customWidth="1"/>
    <col min="2847" max="2847" width="2.375" style="1" customWidth="1"/>
    <col min="2848" max="2848" width="1.5" style="1" customWidth="1"/>
    <col min="2849" max="2850" width="2.875" style="1" customWidth="1"/>
    <col min="2851" max="2854" width="3.25" style="1" customWidth="1"/>
    <col min="2855" max="2855" width="2.375" style="1" customWidth="1"/>
    <col min="2856" max="2856" width="1.5" style="1" customWidth="1"/>
    <col min="2857" max="2858" width="2.875" style="1" customWidth="1"/>
    <col min="2859" max="2862" width="3.25" style="1" customWidth="1"/>
    <col min="2863" max="2863" width="2.375" style="1" customWidth="1"/>
    <col min="2864" max="3072" width="11" style="1"/>
    <col min="3073" max="3073" width="2.75" style="1" customWidth="1"/>
    <col min="3074" max="3074" width="2.875" style="1" customWidth="1"/>
    <col min="3075" max="3078" width="3.25" style="1" customWidth="1"/>
    <col min="3079" max="3079" width="2.375" style="1" customWidth="1"/>
    <col min="3080" max="3080" width="1.5" style="1" customWidth="1"/>
    <col min="3081" max="3082" width="2.875" style="1" customWidth="1"/>
    <col min="3083" max="3086" width="3.25" style="1" customWidth="1"/>
    <col min="3087" max="3087" width="2.375" style="1" customWidth="1"/>
    <col min="3088" max="3088" width="1.5" style="1" customWidth="1"/>
    <col min="3089" max="3090" width="2.875" style="1" customWidth="1"/>
    <col min="3091" max="3094" width="3.25" style="1" customWidth="1"/>
    <col min="3095" max="3095" width="2.375" style="1" customWidth="1"/>
    <col min="3096" max="3096" width="1.5" style="1" customWidth="1"/>
    <col min="3097" max="3098" width="2.875" style="1" customWidth="1"/>
    <col min="3099" max="3102" width="3.25" style="1" customWidth="1"/>
    <col min="3103" max="3103" width="2.375" style="1" customWidth="1"/>
    <col min="3104" max="3104" width="1.5" style="1" customWidth="1"/>
    <col min="3105" max="3106" width="2.875" style="1" customWidth="1"/>
    <col min="3107" max="3110" width="3.25" style="1" customWidth="1"/>
    <col min="3111" max="3111" width="2.375" style="1" customWidth="1"/>
    <col min="3112" max="3112" width="1.5" style="1" customWidth="1"/>
    <col min="3113" max="3114" width="2.875" style="1" customWidth="1"/>
    <col min="3115" max="3118" width="3.25" style="1" customWidth="1"/>
    <col min="3119" max="3119" width="2.375" style="1" customWidth="1"/>
    <col min="3120" max="3328" width="10" style="1"/>
    <col min="3329" max="3329" width="2.75" style="1" customWidth="1"/>
    <col min="3330" max="3330" width="2.875" style="1" customWidth="1"/>
    <col min="3331" max="3334" width="3.25" style="1" customWidth="1"/>
    <col min="3335" max="3335" width="2.375" style="1" customWidth="1"/>
    <col min="3336" max="3336" width="1.5" style="1" customWidth="1"/>
    <col min="3337" max="3338" width="2.875" style="1" customWidth="1"/>
    <col min="3339" max="3342" width="3.25" style="1" customWidth="1"/>
    <col min="3343" max="3343" width="2.375" style="1" customWidth="1"/>
    <col min="3344" max="3344" width="1.5" style="1" customWidth="1"/>
    <col min="3345" max="3346" width="2.875" style="1" customWidth="1"/>
    <col min="3347" max="3350" width="3.25" style="1" customWidth="1"/>
    <col min="3351" max="3351" width="2.375" style="1" customWidth="1"/>
    <col min="3352" max="3352" width="1.5" style="1" customWidth="1"/>
    <col min="3353" max="3354" width="2.875" style="1" customWidth="1"/>
    <col min="3355" max="3358" width="3.25" style="1" customWidth="1"/>
    <col min="3359" max="3359" width="2.375" style="1" customWidth="1"/>
    <col min="3360" max="3360" width="1.5" style="1" customWidth="1"/>
    <col min="3361" max="3362" width="2.875" style="1" customWidth="1"/>
    <col min="3363" max="3366" width="3.25" style="1" customWidth="1"/>
    <col min="3367" max="3367" width="2.375" style="1" customWidth="1"/>
    <col min="3368" max="3368" width="1.5" style="1" customWidth="1"/>
    <col min="3369" max="3370" width="2.875" style="1" customWidth="1"/>
    <col min="3371" max="3374" width="3.25" style="1" customWidth="1"/>
    <col min="3375" max="3375" width="2.375" style="1" customWidth="1"/>
    <col min="3376" max="3584" width="10" style="1"/>
    <col min="3585" max="3585" width="2.75" style="1" customWidth="1"/>
    <col min="3586" max="3586" width="2.875" style="1" customWidth="1"/>
    <col min="3587" max="3590" width="3.25" style="1" customWidth="1"/>
    <col min="3591" max="3591" width="2.375" style="1" customWidth="1"/>
    <col min="3592" max="3592" width="1.5" style="1" customWidth="1"/>
    <col min="3593" max="3594" width="2.875" style="1" customWidth="1"/>
    <col min="3595" max="3598" width="3.25" style="1" customWidth="1"/>
    <col min="3599" max="3599" width="2.375" style="1" customWidth="1"/>
    <col min="3600" max="3600" width="1.5" style="1" customWidth="1"/>
    <col min="3601" max="3602" width="2.875" style="1" customWidth="1"/>
    <col min="3603" max="3606" width="3.25" style="1" customWidth="1"/>
    <col min="3607" max="3607" width="2.375" style="1" customWidth="1"/>
    <col min="3608" max="3608" width="1.5" style="1" customWidth="1"/>
    <col min="3609" max="3610" width="2.875" style="1" customWidth="1"/>
    <col min="3611" max="3614" width="3.25" style="1" customWidth="1"/>
    <col min="3615" max="3615" width="2.375" style="1" customWidth="1"/>
    <col min="3616" max="3616" width="1.5" style="1" customWidth="1"/>
    <col min="3617" max="3618" width="2.875" style="1" customWidth="1"/>
    <col min="3619" max="3622" width="3.25" style="1" customWidth="1"/>
    <col min="3623" max="3623" width="2.375" style="1" customWidth="1"/>
    <col min="3624" max="3624" width="1.5" style="1" customWidth="1"/>
    <col min="3625" max="3626" width="2.875" style="1" customWidth="1"/>
    <col min="3627" max="3630" width="3.25" style="1" customWidth="1"/>
    <col min="3631" max="3631" width="2.375" style="1" customWidth="1"/>
    <col min="3632" max="3840" width="10" style="1"/>
    <col min="3841" max="3841" width="2.75" style="1" customWidth="1"/>
    <col min="3842" max="3842" width="2.875" style="1" customWidth="1"/>
    <col min="3843" max="3846" width="3.25" style="1" customWidth="1"/>
    <col min="3847" max="3847" width="2.375" style="1" customWidth="1"/>
    <col min="3848" max="3848" width="1.5" style="1" customWidth="1"/>
    <col min="3849" max="3850" width="2.875" style="1" customWidth="1"/>
    <col min="3851" max="3854" width="3.25" style="1" customWidth="1"/>
    <col min="3855" max="3855" width="2.375" style="1" customWidth="1"/>
    <col min="3856" max="3856" width="1.5" style="1" customWidth="1"/>
    <col min="3857" max="3858" width="2.875" style="1" customWidth="1"/>
    <col min="3859" max="3862" width="3.25" style="1" customWidth="1"/>
    <col min="3863" max="3863" width="2.375" style="1" customWidth="1"/>
    <col min="3864" max="3864" width="1.5" style="1" customWidth="1"/>
    <col min="3865" max="3866" width="2.875" style="1" customWidth="1"/>
    <col min="3867" max="3870" width="3.25" style="1" customWidth="1"/>
    <col min="3871" max="3871" width="2.375" style="1" customWidth="1"/>
    <col min="3872" max="3872" width="1.5" style="1" customWidth="1"/>
    <col min="3873" max="3874" width="2.875" style="1" customWidth="1"/>
    <col min="3875" max="3878" width="3.25" style="1" customWidth="1"/>
    <col min="3879" max="3879" width="2.375" style="1" customWidth="1"/>
    <col min="3880" max="3880" width="1.5" style="1" customWidth="1"/>
    <col min="3881" max="3882" width="2.875" style="1" customWidth="1"/>
    <col min="3883" max="3886" width="3.25" style="1" customWidth="1"/>
    <col min="3887" max="3887" width="2.375" style="1" customWidth="1"/>
    <col min="3888" max="4096" width="11" style="1"/>
    <col min="4097" max="4097" width="2.75" style="1" customWidth="1"/>
    <col min="4098" max="4098" width="2.875" style="1" customWidth="1"/>
    <col min="4099" max="4102" width="3.25" style="1" customWidth="1"/>
    <col min="4103" max="4103" width="2.375" style="1" customWidth="1"/>
    <col min="4104" max="4104" width="1.5" style="1" customWidth="1"/>
    <col min="4105" max="4106" width="2.875" style="1" customWidth="1"/>
    <col min="4107" max="4110" width="3.25" style="1" customWidth="1"/>
    <col min="4111" max="4111" width="2.375" style="1" customWidth="1"/>
    <col min="4112" max="4112" width="1.5" style="1" customWidth="1"/>
    <col min="4113" max="4114" width="2.875" style="1" customWidth="1"/>
    <col min="4115" max="4118" width="3.25" style="1" customWidth="1"/>
    <col min="4119" max="4119" width="2.375" style="1" customWidth="1"/>
    <col min="4120" max="4120" width="1.5" style="1" customWidth="1"/>
    <col min="4121" max="4122" width="2.875" style="1" customWidth="1"/>
    <col min="4123" max="4126" width="3.25" style="1" customWidth="1"/>
    <col min="4127" max="4127" width="2.375" style="1" customWidth="1"/>
    <col min="4128" max="4128" width="1.5" style="1" customWidth="1"/>
    <col min="4129" max="4130" width="2.875" style="1" customWidth="1"/>
    <col min="4131" max="4134" width="3.25" style="1" customWidth="1"/>
    <col min="4135" max="4135" width="2.375" style="1" customWidth="1"/>
    <col min="4136" max="4136" width="1.5" style="1" customWidth="1"/>
    <col min="4137" max="4138" width="2.875" style="1" customWidth="1"/>
    <col min="4139" max="4142" width="3.25" style="1" customWidth="1"/>
    <col min="4143" max="4143" width="2.375" style="1" customWidth="1"/>
    <col min="4144" max="4352" width="10" style="1"/>
    <col min="4353" max="4353" width="2.75" style="1" customWidth="1"/>
    <col min="4354" max="4354" width="2.875" style="1" customWidth="1"/>
    <col min="4355" max="4358" width="3.25" style="1" customWidth="1"/>
    <col min="4359" max="4359" width="2.375" style="1" customWidth="1"/>
    <col min="4360" max="4360" width="1.5" style="1" customWidth="1"/>
    <col min="4361" max="4362" width="2.875" style="1" customWidth="1"/>
    <col min="4363" max="4366" width="3.25" style="1" customWidth="1"/>
    <col min="4367" max="4367" width="2.375" style="1" customWidth="1"/>
    <col min="4368" max="4368" width="1.5" style="1" customWidth="1"/>
    <col min="4369" max="4370" width="2.875" style="1" customWidth="1"/>
    <col min="4371" max="4374" width="3.25" style="1" customWidth="1"/>
    <col min="4375" max="4375" width="2.375" style="1" customWidth="1"/>
    <col min="4376" max="4376" width="1.5" style="1" customWidth="1"/>
    <col min="4377" max="4378" width="2.875" style="1" customWidth="1"/>
    <col min="4379" max="4382" width="3.25" style="1" customWidth="1"/>
    <col min="4383" max="4383" width="2.375" style="1" customWidth="1"/>
    <col min="4384" max="4384" width="1.5" style="1" customWidth="1"/>
    <col min="4385" max="4386" width="2.875" style="1" customWidth="1"/>
    <col min="4387" max="4390" width="3.25" style="1" customWidth="1"/>
    <col min="4391" max="4391" width="2.375" style="1" customWidth="1"/>
    <col min="4392" max="4392" width="1.5" style="1" customWidth="1"/>
    <col min="4393" max="4394" width="2.875" style="1" customWidth="1"/>
    <col min="4395" max="4398" width="3.25" style="1" customWidth="1"/>
    <col min="4399" max="4399" width="2.375" style="1" customWidth="1"/>
    <col min="4400" max="4608" width="10" style="1"/>
    <col min="4609" max="4609" width="2.75" style="1" customWidth="1"/>
    <col min="4610" max="4610" width="2.875" style="1" customWidth="1"/>
    <col min="4611" max="4614" width="3.25" style="1" customWidth="1"/>
    <col min="4615" max="4615" width="2.375" style="1" customWidth="1"/>
    <col min="4616" max="4616" width="1.5" style="1" customWidth="1"/>
    <col min="4617" max="4618" width="2.875" style="1" customWidth="1"/>
    <col min="4619" max="4622" width="3.25" style="1" customWidth="1"/>
    <col min="4623" max="4623" width="2.375" style="1" customWidth="1"/>
    <col min="4624" max="4624" width="1.5" style="1" customWidth="1"/>
    <col min="4625" max="4626" width="2.875" style="1" customWidth="1"/>
    <col min="4627" max="4630" width="3.25" style="1" customWidth="1"/>
    <col min="4631" max="4631" width="2.375" style="1" customWidth="1"/>
    <col min="4632" max="4632" width="1.5" style="1" customWidth="1"/>
    <col min="4633" max="4634" width="2.875" style="1" customWidth="1"/>
    <col min="4635" max="4638" width="3.25" style="1" customWidth="1"/>
    <col min="4639" max="4639" width="2.375" style="1" customWidth="1"/>
    <col min="4640" max="4640" width="1.5" style="1" customWidth="1"/>
    <col min="4641" max="4642" width="2.875" style="1" customWidth="1"/>
    <col min="4643" max="4646" width="3.25" style="1" customWidth="1"/>
    <col min="4647" max="4647" width="2.375" style="1" customWidth="1"/>
    <col min="4648" max="4648" width="1.5" style="1" customWidth="1"/>
    <col min="4649" max="4650" width="2.875" style="1" customWidth="1"/>
    <col min="4651" max="4654" width="3.25" style="1" customWidth="1"/>
    <col min="4655" max="4655" width="2.375" style="1" customWidth="1"/>
    <col min="4656" max="4864" width="10" style="1"/>
    <col min="4865" max="4865" width="2.75" style="1" customWidth="1"/>
    <col min="4866" max="4866" width="2.875" style="1" customWidth="1"/>
    <col min="4867" max="4870" width="3.25" style="1" customWidth="1"/>
    <col min="4871" max="4871" width="2.375" style="1" customWidth="1"/>
    <col min="4872" max="4872" width="1.5" style="1" customWidth="1"/>
    <col min="4873" max="4874" width="2.875" style="1" customWidth="1"/>
    <col min="4875" max="4878" width="3.25" style="1" customWidth="1"/>
    <col min="4879" max="4879" width="2.375" style="1" customWidth="1"/>
    <col min="4880" max="4880" width="1.5" style="1" customWidth="1"/>
    <col min="4881" max="4882" width="2.875" style="1" customWidth="1"/>
    <col min="4883" max="4886" width="3.25" style="1" customWidth="1"/>
    <col min="4887" max="4887" width="2.375" style="1" customWidth="1"/>
    <col min="4888" max="4888" width="1.5" style="1" customWidth="1"/>
    <col min="4889" max="4890" width="2.875" style="1" customWidth="1"/>
    <col min="4891" max="4894" width="3.25" style="1" customWidth="1"/>
    <col min="4895" max="4895" width="2.375" style="1" customWidth="1"/>
    <col min="4896" max="4896" width="1.5" style="1" customWidth="1"/>
    <col min="4897" max="4898" width="2.875" style="1" customWidth="1"/>
    <col min="4899" max="4902" width="3.25" style="1" customWidth="1"/>
    <col min="4903" max="4903" width="2.375" style="1" customWidth="1"/>
    <col min="4904" max="4904" width="1.5" style="1" customWidth="1"/>
    <col min="4905" max="4906" width="2.875" style="1" customWidth="1"/>
    <col min="4907" max="4910" width="3.25" style="1" customWidth="1"/>
    <col min="4911" max="4911" width="2.375" style="1" customWidth="1"/>
    <col min="4912" max="5120" width="11" style="1"/>
    <col min="5121" max="5121" width="2.75" style="1" customWidth="1"/>
    <col min="5122" max="5122" width="2.875" style="1" customWidth="1"/>
    <col min="5123" max="5126" width="3.25" style="1" customWidth="1"/>
    <col min="5127" max="5127" width="2.375" style="1" customWidth="1"/>
    <col min="5128" max="5128" width="1.5" style="1" customWidth="1"/>
    <col min="5129" max="5130" width="2.875" style="1" customWidth="1"/>
    <col min="5131" max="5134" width="3.25" style="1" customWidth="1"/>
    <col min="5135" max="5135" width="2.375" style="1" customWidth="1"/>
    <col min="5136" max="5136" width="1.5" style="1" customWidth="1"/>
    <col min="5137" max="5138" width="2.875" style="1" customWidth="1"/>
    <col min="5139" max="5142" width="3.25" style="1" customWidth="1"/>
    <col min="5143" max="5143" width="2.375" style="1" customWidth="1"/>
    <col min="5144" max="5144" width="1.5" style="1" customWidth="1"/>
    <col min="5145" max="5146" width="2.875" style="1" customWidth="1"/>
    <col min="5147" max="5150" width="3.25" style="1" customWidth="1"/>
    <col min="5151" max="5151" width="2.375" style="1" customWidth="1"/>
    <col min="5152" max="5152" width="1.5" style="1" customWidth="1"/>
    <col min="5153" max="5154" width="2.875" style="1" customWidth="1"/>
    <col min="5155" max="5158" width="3.25" style="1" customWidth="1"/>
    <col min="5159" max="5159" width="2.375" style="1" customWidth="1"/>
    <col min="5160" max="5160" width="1.5" style="1" customWidth="1"/>
    <col min="5161" max="5162" width="2.875" style="1" customWidth="1"/>
    <col min="5163" max="5166" width="3.25" style="1" customWidth="1"/>
    <col min="5167" max="5167" width="2.375" style="1" customWidth="1"/>
    <col min="5168" max="5376" width="10" style="1"/>
    <col min="5377" max="5377" width="2.75" style="1" customWidth="1"/>
    <col min="5378" max="5378" width="2.875" style="1" customWidth="1"/>
    <col min="5379" max="5382" width="3.25" style="1" customWidth="1"/>
    <col min="5383" max="5383" width="2.375" style="1" customWidth="1"/>
    <col min="5384" max="5384" width="1.5" style="1" customWidth="1"/>
    <col min="5385" max="5386" width="2.875" style="1" customWidth="1"/>
    <col min="5387" max="5390" width="3.25" style="1" customWidth="1"/>
    <col min="5391" max="5391" width="2.375" style="1" customWidth="1"/>
    <col min="5392" max="5392" width="1.5" style="1" customWidth="1"/>
    <col min="5393" max="5394" width="2.875" style="1" customWidth="1"/>
    <col min="5395" max="5398" width="3.25" style="1" customWidth="1"/>
    <col min="5399" max="5399" width="2.375" style="1" customWidth="1"/>
    <col min="5400" max="5400" width="1.5" style="1" customWidth="1"/>
    <col min="5401" max="5402" width="2.875" style="1" customWidth="1"/>
    <col min="5403" max="5406" width="3.25" style="1" customWidth="1"/>
    <col min="5407" max="5407" width="2.375" style="1" customWidth="1"/>
    <col min="5408" max="5408" width="1.5" style="1" customWidth="1"/>
    <col min="5409" max="5410" width="2.875" style="1" customWidth="1"/>
    <col min="5411" max="5414" width="3.25" style="1" customWidth="1"/>
    <col min="5415" max="5415" width="2.375" style="1" customWidth="1"/>
    <col min="5416" max="5416" width="1.5" style="1" customWidth="1"/>
    <col min="5417" max="5418" width="2.875" style="1" customWidth="1"/>
    <col min="5419" max="5422" width="3.25" style="1" customWidth="1"/>
    <col min="5423" max="5423" width="2.375" style="1" customWidth="1"/>
    <col min="5424" max="5632" width="10" style="1"/>
    <col min="5633" max="5633" width="2.75" style="1" customWidth="1"/>
    <col min="5634" max="5634" width="2.875" style="1" customWidth="1"/>
    <col min="5635" max="5638" width="3.25" style="1" customWidth="1"/>
    <col min="5639" max="5639" width="2.375" style="1" customWidth="1"/>
    <col min="5640" max="5640" width="1.5" style="1" customWidth="1"/>
    <col min="5641" max="5642" width="2.875" style="1" customWidth="1"/>
    <col min="5643" max="5646" width="3.25" style="1" customWidth="1"/>
    <col min="5647" max="5647" width="2.375" style="1" customWidth="1"/>
    <col min="5648" max="5648" width="1.5" style="1" customWidth="1"/>
    <col min="5649" max="5650" width="2.875" style="1" customWidth="1"/>
    <col min="5651" max="5654" width="3.25" style="1" customWidth="1"/>
    <col min="5655" max="5655" width="2.375" style="1" customWidth="1"/>
    <col min="5656" max="5656" width="1.5" style="1" customWidth="1"/>
    <col min="5657" max="5658" width="2.875" style="1" customWidth="1"/>
    <col min="5659" max="5662" width="3.25" style="1" customWidth="1"/>
    <col min="5663" max="5663" width="2.375" style="1" customWidth="1"/>
    <col min="5664" max="5664" width="1.5" style="1" customWidth="1"/>
    <col min="5665" max="5666" width="2.875" style="1" customWidth="1"/>
    <col min="5667" max="5670" width="3.25" style="1" customWidth="1"/>
    <col min="5671" max="5671" width="2.375" style="1" customWidth="1"/>
    <col min="5672" max="5672" width="1.5" style="1" customWidth="1"/>
    <col min="5673" max="5674" width="2.875" style="1" customWidth="1"/>
    <col min="5675" max="5678" width="3.25" style="1" customWidth="1"/>
    <col min="5679" max="5679" width="2.375" style="1" customWidth="1"/>
    <col min="5680" max="5888" width="10" style="1"/>
    <col min="5889" max="5889" width="2.75" style="1" customWidth="1"/>
    <col min="5890" max="5890" width="2.875" style="1" customWidth="1"/>
    <col min="5891" max="5894" width="3.25" style="1" customWidth="1"/>
    <col min="5895" max="5895" width="2.375" style="1" customWidth="1"/>
    <col min="5896" max="5896" width="1.5" style="1" customWidth="1"/>
    <col min="5897" max="5898" width="2.875" style="1" customWidth="1"/>
    <col min="5899" max="5902" width="3.25" style="1" customWidth="1"/>
    <col min="5903" max="5903" width="2.375" style="1" customWidth="1"/>
    <col min="5904" max="5904" width="1.5" style="1" customWidth="1"/>
    <col min="5905" max="5906" width="2.875" style="1" customWidth="1"/>
    <col min="5907" max="5910" width="3.25" style="1" customWidth="1"/>
    <col min="5911" max="5911" width="2.375" style="1" customWidth="1"/>
    <col min="5912" max="5912" width="1.5" style="1" customWidth="1"/>
    <col min="5913" max="5914" width="2.875" style="1" customWidth="1"/>
    <col min="5915" max="5918" width="3.25" style="1" customWidth="1"/>
    <col min="5919" max="5919" width="2.375" style="1" customWidth="1"/>
    <col min="5920" max="5920" width="1.5" style="1" customWidth="1"/>
    <col min="5921" max="5922" width="2.875" style="1" customWidth="1"/>
    <col min="5923" max="5926" width="3.25" style="1" customWidth="1"/>
    <col min="5927" max="5927" width="2.375" style="1" customWidth="1"/>
    <col min="5928" max="5928" width="1.5" style="1" customWidth="1"/>
    <col min="5929" max="5930" width="2.875" style="1" customWidth="1"/>
    <col min="5931" max="5934" width="3.25" style="1" customWidth="1"/>
    <col min="5935" max="5935" width="2.375" style="1" customWidth="1"/>
    <col min="5936" max="6144" width="11" style="1"/>
    <col min="6145" max="6145" width="2.75" style="1" customWidth="1"/>
    <col min="6146" max="6146" width="2.875" style="1" customWidth="1"/>
    <col min="6147" max="6150" width="3.25" style="1" customWidth="1"/>
    <col min="6151" max="6151" width="2.375" style="1" customWidth="1"/>
    <col min="6152" max="6152" width="1.5" style="1" customWidth="1"/>
    <col min="6153" max="6154" width="2.875" style="1" customWidth="1"/>
    <col min="6155" max="6158" width="3.25" style="1" customWidth="1"/>
    <col min="6159" max="6159" width="2.375" style="1" customWidth="1"/>
    <col min="6160" max="6160" width="1.5" style="1" customWidth="1"/>
    <col min="6161" max="6162" width="2.875" style="1" customWidth="1"/>
    <col min="6163" max="6166" width="3.25" style="1" customWidth="1"/>
    <col min="6167" max="6167" width="2.375" style="1" customWidth="1"/>
    <col min="6168" max="6168" width="1.5" style="1" customWidth="1"/>
    <col min="6169" max="6170" width="2.875" style="1" customWidth="1"/>
    <col min="6171" max="6174" width="3.25" style="1" customWidth="1"/>
    <col min="6175" max="6175" width="2.375" style="1" customWidth="1"/>
    <col min="6176" max="6176" width="1.5" style="1" customWidth="1"/>
    <col min="6177" max="6178" width="2.875" style="1" customWidth="1"/>
    <col min="6179" max="6182" width="3.25" style="1" customWidth="1"/>
    <col min="6183" max="6183" width="2.375" style="1" customWidth="1"/>
    <col min="6184" max="6184" width="1.5" style="1" customWidth="1"/>
    <col min="6185" max="6186" width="2.875" style="1" customWidth="1"/>
    <col min="6187" max="6190" width="3.25" style="1" customWidth="1"/>
    <col min="6191" max="6191" width="2.375" style="1" customWidth="1"/>
    <col min="6192" max="6400" width="10" style="1"/>
    <col min="6401" max="6401" width="2.75" style="1" customWidth="1"/>
    <col min="6402" max="6402" width="2.875" style="1" customWidth="1"/>
    <col min="6403" max="6406" width="3.25" style="1" customWidth="1"/>
    <col min="6407" max="6407" width="2.375" style="1" customWidth="1"/>
    <col min="6408" max="6408" width="1.5" style="1" customWidth="1"/>
    <col min="6409" max="6410" width="2.875" style="1" customWidth="1"/>
    <col min="6411" max="6414" width="3.25" style="1" customWidth="1"/>
    <col min="6415" max="6415" width="2.375" style="1" customWidth="1"/>
    <col min="6416" max="6416" width="1.5" style="1" customWidth="1"/>
    <col min="6417" max="6418" width="2.875" style="1" customWidth="1"/>
    <col min="6419" max="6422" width="3.25" style="1" customWidth="1"/>
    <col min="6423" max="6423" width="2.375" style="1" customWidth="1"/>
    <col min="6424" max="6424" width="1.5" style="1" customWidth="1"/>
    <col min="6425" max="6426" width="2.875" style="1" customWidth="1"/>
    <col min="6427" max="6430" width="3.25" style="1" customWidth="1"/>
    <col min="6431" max="6431" width="2.375" style="1" customWidth="1"/>
    <col min="6432" max="6432" width="1.5" style="1" customWidth="1"/>
    <col min="6433" max="6434" width="2.875" style="1" customWidth="1"/>
    <col min="6435" max="6438" width="3.25" style="1" customWidth="1"/>
    <col min="6439" max="6439" width="2.375" style="1" customWidth="1"/>
    <col min="6440" max="6440" width="1.5" style="1" customWidth="1"/>
    <col min="6441" max="6442" width="2.875" style="1" customWidth="1"/>
    <col min="6443" max="6446" width="3.25" style="1" customWidth="1"/>
    <col min="6447" max="6447" width="2.375" style="1" customWidth="1"/>
    <col min="6448" max="6656" width="10" style="1"/>
    <col min="6657" max="6657" width="2.75" style="1" customWidth="1"/>
    <col min="6658" max="6658" width="2.875" style="1" customWidth="1"/>
    <col min="6659" max="6662" width="3.25" style="1" customWidth="1"/>
    <col min="6663" max="6663" width="2.375" style="1" customWidth="1"/>
    <col min="6664" max="6664" width="1.5" style="1" customWidth="1"/>
    <col min="6665" max="6666" width="2.875" style="1" customWidth="1"/>
    <col min="6667" max="6670" width="3.25" style="1" customWidth="1"/>
    <col min="6671" max="6671" width="2.375" style="1" customWidth="1"/>
    <col min="6672" max="6672" width="1.5" style="1" customWidth="1"/>
    <col min="6673" max="6674" width="2.875" style="1" customWidth="1"/>
    <col min="6675" max="6678" width="3.25" style="1" customWidth="1"/>
    <col min="6679" max="6679" width="2.375" style="1" customWidth="1"/>
    <col min="6680" max="6680" width="1.5" style="1" customWidth="1"/>
    <col min="6681" max="6682" width="2.875" style="1" customWidth="1"/>
    <col min="6683" max="6686" width="3.25" style="1" customWidth="1"/>
    <col min="6687" max="6687" width="2.375" style="1" customWidth="1"/>
    <col min="6688" max="6688" width="1.5" style="1" customWidth="1"/>
    <col min="6689" max="6690" width="2.875" style="1" customWidth="1"/>
    <col min="6691" max="6694" width="3.25" style="1" customWidth="1"/>
    <col min="6695" max="6695" width="2.375" style="1" customWidth="1"/>
    <col min="6696" max="6696" width="1.5" style="1" customWidth="1"/>
    <col min="6697" max="6698" width="2.875" style="1" customWidth="1"/>
    <col min="6699" max="6702" width="3.25" style="1" customWidth="1"/>
    <col min="6703" max="6703" width="2.375" style="1" customWidth="1"/>
    <col min="6704" max="6912" width="10" style="1"/>
    <col min="6913" max="6913" width="2.75" style="1" customWidth="1"/>
    <col min="6914" max="6914" width="2.875" style="1" customWidth="1"/>
    <col min="6915" max="6918" width="3.25" style="1" customWidth="1"/>
    <col min="6919" max="6919" width="2.375" style="1" customWidth="1"/>
    <col min="6920" max="6920" width="1.5" style="1" customWidth="1"/>
    <col min="6921" max="6922" width="2.875" style="1" customWidth="1"/>
    <col min="6923" max="6926" width="3.25" style="1" customWidth="1"/>
    <col min="6927" max="6927" width="2.375" style="1" customWidth="1"/>
    <col min="6928" max="6928" width="1.5" style="1" customWidth="1"/>
    <col min="6929" max="6930" width="2.875" style="1" customWidth="1"/>
    <col min="6931" max="6934" width="3.25" style="1" customWidth="1"/>
    <col min="6935" max="6935" width="2.375" style="1" customWidth="1"/>
    <col min="6936" max="6936" width="1.5" style="1" customWidth="1"/>
    <col min="6937" max="6938" width="2.875" style="1" customWidth="1"/>
    <col min="6939" max="6942" width="3.25" style="1" customWidth="1"/>
    <col min="6943" max="6943" width="2.375" style="1" customWidth="1"/>
    <col min="6944" max="6944" width="1.5" style="1" customWidth="1"/>
    <col min="6945" max="6946" width="2.875" style="1" customWidth="1"/>
    <col min="6947" max="6950" width="3.25" style="1" customWidth="1"/>
    <col min="6951" max="6951" width="2.375" style="1" customWidth="1"/>
    <col min="6952" max="6952" width="1.5" style="1" customWidth="1"/>
    <col min="6953" max="6954" width="2.875" style="1" customWidth="1"/>
    <col min="6955" max="6958" width="3.25" style="1" customWidth="1"/>
    <col min="6959" max="6959" width="2.375" style="1" customWidth="1"/>
    <col min="6960" max="7168" width="11" style="1"/>
    <col min="7169" max="7169" width="2.75" style="1" customWidth="1"/>
    <col min="7170" max="7170" width="2.875" style="1" customWidth="1"/>
    <col min="7171" max="7174" width="3.25" style="1" customWidth="1"/>
    <col min="7175" max="7175" width="2.375" style="1" customWidth="1"/>
    <col min="7176" max="7176" width="1.5" style="1" customWidth="1"/>
    <col min="7177" max="7178" width="2.875" style="1" customWidth="1"/>
    <col min="7179" max="7182" width="3.25" style="1" customWidth="1"/>
    <col min="7183" max="7183" width="2.375" style="1" customWidth="1"/>
    <col min="7184" max="7184" width="1.5" style="1" customWidth="1"/>
    <col min="7185" max="7186" width="2.875" style="1" customWidth="1"/>
    <col min="7187" max="7190" width="3.25" style="1" customWidth="1"/>
    <col min="7191" max="7191" width="2.375" style="1" customWidth="1"/>
    <col min="7192" max="7192" width="1.5" style="1" customWidth="1"/>
    <col min="7193" max="7194" width="2.875" style="1" customWidth="1"/>
    <col min="7195" max="7198" width="3.25" style="1" customWidth="1"/>
    <col min="7199" max="7199" width="2.375" style="1" customWidth="1"/>
    <col min="7200" max="7200" width="1.5" style="1" customWidth="1"/>
    <col min="7201" max="7202" width="2.875" style="1" customWidth="1"/>
    <col min="7203" max="7206" width="3.25" style="1" customWidth="1"/>
    <col min="7207" max="7207" width="2.375" style="1" customWidth="1"/>
    <col min="7208" max="7208" width="1.5" style="1" customWidth="1"/>
    <col min="7209" max="7210" width="2.875" style="1" customWidth="1"/>
    <col min="7211" max="7214" width="3.25" style="1" customWidth="1"/>
    <col min="7215" max="7215" width="2.375" style="1" customWidth="1"/>
    <col min="7216" max="7424" width="10" style="1"/>
    <col min="7425" max="7425" width="2.75" style="1" customWidth="1"/>
    <col min="7426" max="7426" width="2.875" style="1" customWidth="1"/>
    <col min="7427" max="7430" width="3.25" style="1" customWidth="1"/>
    <col min="7431" max="7431" width="2.375" style="1" customWidth="1"/>
    <col min="7432" max="7432" width="1.5" style="1" customWidth="1"/>
    <col min="7433" max="7434" width="2.875" style="1" customWidth="1"/>
    <col min="7435" max="7438" width="3.25" style="1" customWidth="1"/>
    <col min="7439" max="7439" width="2.375" style="1" customWidth="1"/>
    <col min="7440" max="7440" width="1.5" style="1" customWidth="1"/>
    <col min="7441" max="7442" width="2.875" style="1" customWidth="1"/>
    <col min="7443" max="7446" width="3.25" style="1" customWidth="1"/>
    <col min="7447" max="7447" width="2.375" style="1" customWidth="1"/>
    <col min="7448" max="7448" width="1.5" style="1" customWidth="1"/>
    <col min="7449" max="7450" width="2.875" style="1" customWidth="1"/>
    <col min="7451" max="7454" width="3.25" style="1" customWidth="1"/>
    <col min="7455" max="7455" width="2.375" style="1" customWidth="1"/>
    <col min="7456" max="7456" width="1.5" style="1" customWidth="1"/>
    <col min="7457" max="7458" width="2.875" style="1" customWidth="1"/>
    <col min="7459" max="7462" width="3.25" style="1" customWidth="1"/>
    <col min="7463" max="7463" width="2.375" style="1" customWidth="1"/>
    <col min="7464" max="7464" width="1.5" style="1" customWidth="1"/>
    <col min="7465" max="7466" width="2.875" style="1" customWidth="1"/>
    <col min="7467" max="7470" width="3.25" style="1" customWidth="1"/>
    <col min="7471" max="7471" width="2.375" style="1" customWidth="1"/>
    <col min="7472" max="7680" width="10" style="1"/>
    <col min="7681" max="7681" width="2.75" style="1" customWidth="1"/>
    <col min="7682" max="7682" width="2.875" style="1" customWidth="1"/>
    <col min="7683" max="7686" width="3.25" style="1" customWidth="1"/>
    <col min="7687" max="7687" width="2.375" style="1" customWidth="1"/>
    <col min="7688" max="7688" width="1.5" style="1" customWidth="1"/>
    <col min="7689" max="7690" width="2.875" style="1" customWidth="1"/>
    <col min="7691" max="7694" width="3.25" style="1" customWidth="1"/>
    <col min="7695" max="7695" width="2.375" style="1" customWidth="1"/>
    <col min="7696" max="7696" width="1.5" style="1" customWidth="1"/>
    <col min="7697" max="7698" width="2.875" style="1" customWidth="1"/>
    <col min="7699" max="7702" width="3.25" style="1" customWidth="1"/>
    <col min="7703" max="7703" width="2.375" style="1" customWidth="1"/>
    <col min="7704" max="7704" width="1.5" style="1" customWidth="1"/>
    <col min="7705" max="7706" width="2.875" style="1" customWidth="1"/>
    <col min="7707" max="7710" width="3.25" style="1" customWidth="1"/>
    <col min="7711" max="7711" width="2.375" style="1" customWidth="1"/>
    <col min="7712" max="7712" width="1.5" style="1" customWidth="1"/>
    <col min="7713" max="7714" width="2.875" style="1" customWidth="1"/>
    <col min="7715" max="7718" width="3.25" style="1" customWidth="1"/>
    <col min="7719" max="7719" width="2.375" style="1" customWidth="1"/>
    <col min="7720" max="7720" width="1.5" style="1" customWidth="1"/>
    <col min="7721" max="7722" width="2.875" style="1" customWidth="1"/>
    <col min="7723" max="7726" width="3.25" style="1" customWidth="1"/>
    <col min="7727" max="7727" width="2.375" style="1" customWidth="1"/>
    <col min="7728" max="7936" width="10" style="1"/>
    <col min="7937" max="7937" width="2.75" style="1" customWidth="1"/>
    <col min="7938" max="7938" width="2.875" style="1" customWidth="1"/>
    <col min="7939" max="7942" width="3.25" style="1" customWidth="1"/>
    <col min="7943" max="7943" width="2.375" style="1" customWidth="1"/>
    <col min="7944" max="7944" width="1.5" style="1" customWidth="1"/>
    <col min="7945" max="7946" width="2.875" style="1" customWidth="1"/>
    <col min="7947" max="7950" width="3.25" style="1" customWidth="1"/>
    <col min="7951" max="7951" width="2.375" style="1" customWidth="1"/>
    <col min="7952" max="7952" width="1.5" style="1" customWidth="1"/>
    <col min="7953" max="7954" width="2.875" style="1" customWidth="1"/>
    <col min="7955" max="7958" width="3.25" style="1" customWidth="1"/>
    <col min="7959" max="7959" width="2.375" style="1" customWidth="1"/>
    <col min="7960" max="7960" width="1.5" style="1" customWidth="1"/>
    <col min="7961" max="7962" width="2.875" style="1" customWidth="1"/>
    <col min="7963" max="7966" width="3.25" style="1" customWidth="1"/>
    <col min="7967" max="7967" width="2.375" style="1" customWidth="1"/>
    <col min="7968" max="7968" width="1.5" style="1" customWidth="1"/>
    <col min="7969" max="7970" width="2.875" style="1" customWidth="1"/>
    <col min="7971" max="7974" width="3.25" style="1" customWidth="1"/>
    <col min="7975" max="7975" width="2.375" style="1" customWidth="1"/>
    <col min="7976" max="7976" width="1.5" style="1" customWidth="1"/>
    <col min="7977" max="7978" width="2.875" style="1" customWidth="1"/>
    <col min="7979" max="7982" width="3.25" style="1" customWidth="1"/>
    <col min="7983" max="7983" width="2.375" style="1" customWidth="1"/>
    <col min="7984" max="8192" width="11" style="1"/>
    <col min="8193" max="8193" width="2.75" style="1" customWidth="1"/>
    <col min="8194" max="8194" width="2.875" style="1" customWidth="1"/>
    <col min="8195" max="8198" width="3.25" style="1" customWidth="1"/>
    <col min="8199" max="8199" width="2.375" style="1" customWidth="1"/>
    <col min="8200" max="8200" width="1.5" style="1" customWidth="1"/>
    <col min="8201" max="8202" width="2.875" style="1" customWidth="1"/>
    <col min="8203" max="8206" width="3.25" style="1" customWidth="1"/>
    <col min="8207" max="8207" width="2.375" style="1" customWidth="1"/>
    <col min="8208" max="8208" width="1.5" style="1" customWidth="1"/>
    <col min="8209" max="8210" width="2.875" style="1" customWidth="1"/>
    <col min="8211" max="8214" width="3.25" style="1" customWidth="1"/>
    <col min="8215" max="8215" width="2.375" style="1" customWidth="1"/>
    <col min="8216" max="8216" width="1.5" style="1" customWidth="1"/>
    <col min="8217" max="8218" width="2.875" style="1" customWidth="1"/>
    <col min="8219" max="8222" width="3.25" style="1" customWidth="1"/>
    <col min="8223" max="8223" width="2.375" style="1" customWidth="1"/>
    <col min="8224" max="8224" width="1.5" style="1" customWidth="1"/>
    <col min="8225" max="8226" width="2.875" style="1" customWidth="1"/>
    <col min="8227" max="8230" width="3.25" style="1" customWidth="1"/>
    <col min="8231" max="8231" width="2.375" style="1" customWidth="1"/>
    <col min="8232" max="8232" width="1.5" style="1" customWidth="1"/>
    <col min="8233" max="8234" width="2.875" style="1" customWidth="1"/>
    <col min="8235" max="8238" width="3.25" style="1" customWidth="1"/>
    <col min="8239" max="8239" width="2.375" style="1" customWidth="1"/>
    <col min="8240" max="8448" width="10" style="1"/>
    <col min="8449" max="8449" width="2.75" style="1" customWidth="1"/>
    <col min="8450" max="8450" width="2.875" style="1" customWidth="1"/>
    <col min="8451" max="8454" width="3.25" style="1" customWidth="1"/>
    <col min="8455" max="8455" width="2.375" style="1" customWidth="1"/>
    <col min="8456" max="8456" width="1.5" style="1" customWidth="1"/>
    <col min="8457" max="8458" width="2.875" style="1" customWidth="1"/>
    <col min="8459" max="8462" width="3.25" style="1" customWidth="1"/>
    <col min="8463" max="8463" width="2.375" style="1" customWidth="1"/>
    <col min="8464" max="8464" width="1.5" style="1" customWidth="1"/>
    <col min="8465" max="8466" width="2.875" style="1" customWidth="1"/>
    <col min="8467" max="8470" width="3.25" style="1" customWidth="1"/>
    <col min="8471" max="8471" width="2.375" style="1" customWidth="1"/>
    <col min="8472" max="8472" width="1.5" style="1" customWidth="1"/>
    <col min="8473" max="8474" width="2.875" style="1" customWidth="1"/>
    <col min="8475" max="8478" width="3.25" style="1" customWidth="1"/>
    <col min="8479" max="8479" width="2.375" style="1" customWidth="1"/>
    <col min="8480" max="8480" width="1.5" style="1" customWidth="1"/>
    <col min="8481" max="8482" width="2.875" style="1" customWidth="1"/>
    <col min="8483" max="8486" width="3.25" style="1" customWidth="1"/>
    <col min="8487" max="8487" width="2.375" style="1" customWidth="1"/>
    <col min="8488" max="8488" width="1.5" style="1" customWidth="1"/>
    <col min="8489" max="8490" width="2.875" style="1" customWidth="1"/>
    <col min="8491" max="8494" width="3.25" style="1" customWidth="1"/>
    <col min="8495" max="8495" width="2.375" style="1" customWidth="1"/>
    <col min="8496" max="8704" width="10" style="1"/>
    <col min="8705" max="8705" width="2.75" style="1" customWidth="1"/>
    <col min="8706" max="8706" width="2.875" style="1" customWidth="1"/>
    <col min="8707" max="8710" width="3.25" style="1" customWidth="1"/>
    <col min="8711" max="8711" width="2.375" style="1" customWidth="1"/>
    <col min="8712" max="8712" width="1.5" style="1" customWidth="1"/>
    <col min="8713" max="8714" width="2.875" style="1" customWidth="1"/>
    <col min="8715" max="8718" width="3.25" style="1" customWidth="1"/>
    <col min="8719" max="8719" width="2.375" style="1" customWidth="1"/>
    <col min="8720" max="8720" width="1.5" style="1" customWidth="1"/>
    <col min="8721" max="8722" width="2.875" style="1" customWidth="1"/>
    <col min="8723" max="8726" width="3.25" style="1" customWidth="1"/>
    <col min="8727" max="8727" width="2.375" style="1" customWidth="1"/>
    <col min="8728" max="8728" width="1.5" style="1" customWidth="1"/>
    <col min="8729" max="8730" width="2.875" style="1" customWidth="1"/>
    <col min="8731" max="8734" width="3.25" style="1" customWidth="1"/>
    <col min="8735" max="8735" width="2.375" style="1" customWidth="1"/>
    <col min="8736" max="8736" width="1.5" style="1" customWidth="1"/>
    <col min="8737" max="8738" width="2.875" style="1" customWidth="1"/>
    <col min="8739" max="8742" width="3.25" style="1" customWidth="1"/>
    <col min="8743" max="8743" width="2.375" style="1" customWidth="1"/>
    <col min="8744" max="8744" width="1.5" style="1" customWidth="1"/>
    <col min="8745" max="8746" width="2.875" style="1" customWidth="1"/>
    <col min="8747" max="8750" width="3.25" style="1" customWidth="1"/>
    <col min="8751" max="8751" width="2.375" style="1" customWidth="1"/>
    <col min="8752" max="8960" width="10" style="1"/>
    <col min="8961" max="8961" width="2.75" style="1" customWidth="1"/>
    <col min="8962" max="8962" width="2.875" style="1" customWidth="1"/>
    <col min="8963" max="8966" width="3.25" style="1" customWidth="1"/>
    <col min="8967" max="8967" width="2.375" style="1" customWidth="1"/>
    <col min="8968" max="8968" width="1.5" style="1" customWidth="1"/>
    <col min="8969" max="8970" width="2.875" style="1" customWidth="1"/>
    <col min="8971" max="8974" width="3.25" style="1" customWidth="1"/>
    <col min="8975" max="8975" width="2.375" style="1" customWidth="1"/>
    <col min="8976" max="8976" width="1.5" style="1" customWidth="1"/>
    <col min="8977" max="8978" width="2.875" style="1" customWidth="1"/>
    <col min="8979" max="8982" width="3.25" style="1" customWidth="1"/>
    <col min="8983" max="8983" width="2.375" style="1" customWidth="1"/>
    <col min="8984" max="8984" width="1.5" style="1" customWidth="1"/>
    <col min="8985" max="8986" width="2.875" style="1" customWidth="1"/>
    <col min="8987" max="8990" width="3.25" style="1" customWidth="1"/>
    <col min="8991" max="8991" width="2.375" style="1" customWidth="1"/>
    <col min="8992" max="8992" width="1.5" style="1" customWidth="1"/>
    <col min="8993" max="8994" width="2.875" style="1" customWidth="1"/>
    <col min="8995" max="8998" width="3.25" style="1" customWidth="1"/>
    <col min="8999" max="8999" width="2.375" style="1" customWidth="1"/>
    <col min="9000" max="9000" width="1.5" style="1" customWidth="1"/>
    <col min="9001" max="9002" width="2.875" style="1" customWidth="1"/>
    <col min="9003" max="9006" width="3.25" style="1" customWidth="1"/>
    <col min="9007" max="9007" width="2.375" style="1" customWidth="1"/>
    <col min="9008" max="9216" width="11" style="1"/>
    <col min="9217" max="9217" width="2.75" style="1" customWidth="1"/>
    <col min="9218" max="9218" width="2.875" style="1" customWidth="1"/>
    <col min="9219" max="9222" width="3.25" style="1" customWidth="1"/>
    <col min="9223" max="9223" width="2.375" style="1" customWidth="1"/>
    <col min="9224" max="9224" width="1.5" style="1" customWidth="1"/>
    <col min="9225" max="9226" width="2.875" style="1" customWidth="1"/>
    <col min="9227" max="9230" width="3.25" style="1" customWidth="1"/>
    <col min="9231" max="9231" width="2.375" style="1" customWidth="1"/>
    <col min="9232" max="9232" width="1.5" style="1" customWidth="1"/>
    <col min="9233" max="9234" width="2.875" style="1" customWidth="1"/>
    <col min="9235" max="9238" width="3.25" style="1" customWidth="1"/>
    <col min="9239" max="9239" width="2.375" style="1" customWidth="1"/>
    <col min="9240" max="9240" width="1.5" style="1" customWidth="1"/>
    <col min="9241" max="9242" width="2.875" style="1" customWidth="1"/>
    <col min="9243" max="9246" width="3.25" style="1" customWidth="1"/>
    <col min="9247" max="9247" width="2.375" style="1" customWidth="1"/>
    <col min="9248" max="9248" width="1.5" style="1" customWidth="1"/>
    <col min="9249" max="9250" width="2.875" style="1" customWidth="1"/>
    <col min="9251" max="9254" width="3.25" style="1" customWidth="1"/>
    <col min="9255" max="9255" width="2.375" style="1" customWidth="1"/>
    <col min="9256" max="9256" width="1.5" style="1" customWidth="1"/>
    <col min="9257" max="9258" width="2.875" style="1" customWidth="1"/>
    <col min="9259" max="9262" width="3.25" style="1" customWidth="1"/>
    <col min="9263" max="9263" width="2.375" style="1" customWidth="1"/>
    <col min="9264" max="9472" width="10" style="1"/>
    <col min="9473" max="9473" width="2.75" style="1" customWidth="1"/>
    <col min="9474" max="9474" width="2.875" style="1" customWidth="1"/>
    <col min="9475" max="9478" width="3.25" style="1" customWidth="1"/>
    <col min="9479" max="9479" width="2.375" style="1" customWidth="1"/>
    <col min="9480" max="9480" width="1.5" style="1" customWidth="1"/>
    <col min="9481" max="9482" width="2.875" style="1" customWidth="1"/>
    <col min="9483" max="9486" width="3.25" style="1" customWidth="1"/>
    <col min="9487" max="9487" width="2.375" style="1" customWidth="1"/>
    <col min="9488" max="9488" width="1.5" style="1" customWidth="1"/>
    <col min="9489" max="9490" width="2.875" style="1" customWidth="1"/>
    <col min="9491" max="9494" width="3.25" style="1" customWidth="1"/>
    <col min="9495" max="9495" width="2.375" style="1" customWidth="1"/>
    <col min="9496" max="9496" width="1.5" style="1" customWidth="1"/>
    <col min="9497" max="9498" width="2.875" style="1" customWidth="1"/>
    <col min="9499" max="9502" width="3.25" style="1" customWidth="1"/>
    <col min="9503" max="9503" width="2.375" style="1" customWidth="1"/>
    <col min="9504" max="9504" width="1.5" style="1" customWidth="1"/>
    <col min="9505" max="9506" width="2.875" style="1" customWidth="1"/>
    <col min="9507" max="9510" width="3.25" style="1" customWidth="1"/>
    <col min="9511" max="9511" width="2.375" style="1" customWidth="1"/>
    <col min="9512" max="9512" width="1.5" style="1" customWidth="1"/>
    <col min="9513" max="9514" width="2.875" style="1" customWidth="1"/>
    <col min="9515" max="9518" width="3.25" style="1" customWidth="1"/>
    <col min="9519" max="9519" width="2.375" style="1" customWidth="1"/>
    <col min="9520" max="9728" width="10" style="1"/>
    <col min="9729" max="9729" width="2.75" style="1" customWidth="1"/>
    <col min="9730" max="9730" width="2.875" style="1" customWidth="1"/>
    <col min="9731" max="9734" width="3.25" style="1" customWidth="1"/>
    <col min="9735" max="9735" width="2.375" style="1" customWidth="1"/>
    <col min="9736" max="9736" width="1.5" style="1" customWidth="1"/>
    <col min="9737" max="9738" width="2.875" style="1" customWidth="1"/>
    <col min="9739" max="9742" width="3.25" style="1" customWidth="1"/>
    <col min="9743" max="9743" width="2.375" style="1" customWidth="1"/>
    <col min="9744" max="9744" width="1.5" style="1" customWidth="1"/>
    <col min="9745" max="9746" width="2.875" style="1" customWidth="1"/>
    <col min="9747" max="9750" width="3.25" style="1" customWidth="1"/>
    <col min="9751" max="9751" width="2.375" style="1" customWidth="1"/>
    <col min="9752" max="9752" width="1.5" style="1" customWidth="1"/>
    <col min="9753" max="9754" width="2.875" style="1" customWidth="1"/>
    <col min="9755" max="9758" width="3.25" style="1" customWidth="1"/>
    <col min="9759" max="9759" width="2.375" style="1" customWidth="1"/>
    <col min="9760" max="9760" width="1.5" style="1" customWidth="1"/>
    <col min="9761" max="9762" width="2.875" style="1" customWidth="1"/>
    <col min="9763" max="9766" width="3.25" style="1" customWidth="1"/>
    <col min="9767" max="9767" width="2.375" style="1" customWidth="1"/>
    <col min="9768" max="9768" width="1.5" style="1" customWidth="1"/>
    <col min="9769" max="9770" width="2.875" style="1" customWidth="1"/>
    <col min="9771" max="9774" width="3.25" style="1" customWidth="1"/>
    <col min="9775" max="9775" width="2.375" style="1" customWidth="1"/>
    <col min="9776" max="9984" width="10" style="1"/>
    <col min="9985" max="9985" width="2.75" style="1" customWidth="1"/>
    <col min="9986" max="9986" width="2.875" style="1" customWidth="1"/>
    <col min="9987" max="9990" width="3.25" style="1" customWidth="1"/>
    <col min="9991" max="9991" width="2.375" style="1" customWidth="1"/>
    <col min="9992" max="9992" width="1.5" style="1" customWidth="1"/>
    <col min="9993" max="9994" width="2.875" style="1" customWidth="1"/>
    <col min="9995" max="9998" width="3.25" style="1" customWidth="1"/>
    <col min="9999" max="9999" width="2.375" style="1" customWidth="1"/>
    <col min="10000" max="10000" width="1.5" style="1" customWidth="1"/>
    <col min="10001" max="10002" width="2.875" style="1" customWidth="1"/>
    <col min="10003" max="10006" width="3.25" style="1" customWidth="1"/>
    <col min="10007" max="10007" width="2.375" style="1" customWidth="1"/>
    <col min="10008" max="10008" width="1.5" style="1" customWidth="1"/>
    <col min="10009" max="10010" width="2.875" style="1" customWidth="1"/>
    <col min="10011" max="10014" width="3.25" style="1" customWidth="1"/>
    <col min="10015" max="10015" width="2.375" style="1" customWidth="1"/>
    <col min="10016" max="10016" width="1.5" style="1" customWidth="1"/>
    <col min="10017" max="10018" width="2.875" style="1" customWidth="1"/>
    <col min="10019" max="10022" width="3.25" style="1" customWidth="1"/>
    <col min="10023" max="10023" width="2.375" style="1" customWidth="1"/>
    <col min="10024" max="10024" width="1.5" style="1" customWidth="1"/>
    <col min="10025" max="10026" width="2.875" style="1" customWidth="1"/>
    <col min="10027" max="10030" width="3.25" style="1" customWidth="1"/>
    <col min="10031" max="10031" width="2.375" style="1" customWidth="1"/>
    <col min="10032" max="10240" width="11" style="1"/>
    <col min="10241" max="10241" width="2.75" style="1" customWidth="1"/>
    <col min="10242" max="10242" width="2.875" style="1" customWidth="1"/>
    <col min="10243" max="10246" width="3.25" style="1" customWidth="1"/>
    <col min="10247" max="10247" width="2.375" style="1" customWidth="1"/>
    <col min="10248" max="10248" width="1.5" style="1" customWidth="1"/>
    <col min="10249" max="10250" width="2.875" style="1" customWidth="1"/>
    <col min="10251" max="10254" width="3.25" style="1" customWidth="1"/>
    <col min="10255" max="10255" width="2.375" style="1" customWidth="1"/>
    <col min="10256" max="10256" width="1.5" style="1" customWidth="1"/>
    <col min="10257" max="10258" width="2.875" style="1" customWidth="1"/>
    <col min="10259" max="10262" width="3.25" style="1" customWidth="1"/>
    <col min="10263" max="10263" width="2.375" style="1" customWidth="1"/>
    <col min="10264" max="10264" width="1.5" style="1" customWidth="1"/>
    <col min="10265" max="10266" width="2.875" style="1" customWidth="1"/>
    <col min="10267" max="10270" width="3.25" style="1" customWidth="1"/>
    <col min="10271" max="10271" width="2.375" style="1" customWidth="1"/>
    <col min="10272" max="10272" width="1.5" style="1" customWidth="1"/>
    <col min="10273" max="10274" width="2.875" style="1" customWidth="1"/>
    <col min="10275" max="10278" width="3.25" style="1" customWidth="1"/>
    <col min="10279" max="10279" width="2.375" style="1" customWidth="1"/>
    <col min="10280" max="10280" width="1.5" style="1" customWidth="1"/>
    <col min="10281" max="10282" width="2.875" style="1" customWidth="1"/>
    <col min="10283" max="10286" width="3.25" style="1" customWidth="1"/>
    <col min="10287" max="10287" width="2.375" style="1" customWidth="1"/>
    <col min="10288" max="10496" width="10" style="1"/>
    <col min="10497" max="10497" width="2.75" style="1" customWidth="1"/>
    <col min="10498" max="10498" width="2.875" style="1" customWidth="1"/>
    <col min="10499" max="10502" width="3.25" style="1" customWidth="1"/>
    <col min="10503" max="10503" width="2.375" style="1" customWidth="1"/>
    <col min="10504" max="10504" width="1.5" style="1" customWidth="1"/>
    <col min="10505" max="10506" width="2.875" style="1" customWidth="1"/>
    <col min="10507" max="10510" width="3.25" style="1" customWidth="1"/>
    <col min="10511" max="10511" width="2.375" style="1" customWidth="1"/>
    <col min="10512" max="10512" width="1.5" style="1" customWidth="1"/>
    <col min="10513" max="10514" width="2.875" style="1" customWidth="1"/>
    <col min="10515" max="10518" width="3.25" style="1" customWidth="1"/>
    <col min="10519" max="10519" width="2.375" style="1" customWidth="1"/>
    <col min="10520" max="10520" width="1.5" style="1" customWidth="1"/>
    <col min="10521" max="10522" width="2.875" style="1" customWidth="1"/>
    <col min="10523" max="10526" width="3.25" style="1" customWidth="1"/>
    <col min="10527" max="10527" width="2.375" style="1" customWidth="1"/>
    <col min="10528" max="10528" width="1.5" style="1" customWidth="1"/>
    <col min="10529" max="10530" width="2.875" style="1" customWidth="1"/>
    <col min="10531" max="10534" width="3.25" style="1" customWidth="1"/>
    <col min="10535" max="10535" width="2.375" style="1" customWidth="1"/>
    <col min="10536" max="10536" width="1.5" style="1" customWidth="1"/>
    <col min="10537" max="10538" width="2.875" style="1" customWidth="1"/>
    <col min="10539" max="10542" width="3.25" style="1" customWidth="1"/>
    <col min="10543" max="10543" width="2.375" style="1" customWidth="1"/>
    <col min="10544" max="10752" width="10" style="1"/>
    <col min="10753" max="10753" width="2.75" style="1" customWidth="1"/>
    <col min="10754" max="10754" width="2.875" style="1" customWidth="1"/>
    <col min="10755" max="10758" width="3.25" style="1" customWidth="1"/>
    <col min="10759" max="10759" width="2.375" style="1" customWidth="1"/>
    <col min="10760" max="10760" width="1.5" style="1" customWidth="1"/>
    <col min="10761" max="10762" width="2.875" style="1" customWidth="1"/>
    <col min="10763" max="10766" width="3.25" style="1" customWidth="1"/>
    <col min="10767" max="10767" width="2.375" style="1" customWidth="1"/>
    <col min="10768" max="10768" width="1.5" style="1" customWidth="1"/>
    <col min="10769" max="10770" width="2.875" style="1" customWidth="1"/>
    <col min="10771" max="10774" width="3.25" style="1" customWidth="1"/>
    <col min="10775" max="10775" width="2.375" style="1" customWidth="1"/>
    <col min="10776" max="10776" width="1.5" style="1" customWidth="1"/>
    <col min="10777" max="10778" width="2.875" style="1" customWidth="1"/>
    <col min="10779" max="10782" width="3.25" style="1" customWidth="1"/>
    <col min="10783" max="10783" width="2.375" style="1" customWidth="1"/>
    <col min="10784" max="10784" width="1.5" style="1" customWidth="1"/>
    <col min="10785" max="10786" width="2.875" style="1" customWidth="1"/>
    <col min="10787" max="10790" width="3.25" style="1" customWidth="1"/>
    <col min="10791" max="10791" width="2.375" style="1" customWidth="1"/>
    <col min="10792" max="10792" width="1.5" style="1" customWidth="1"/>
    <col min="10793" max="10794" width="2.875" style="1" customWidth="1"/>
    <col min="10795" max="10798" width="3.25" style="1" customWidth="1"/>
    <col min="10799" max="10799" width="2.375" style="1" customWidth="1"/>
    <col min="10800" max="11008" width="10" style="1"/>
    <col min="11009" max="11009" width="2.75" style="1" customWidth="1"/>
    <col min="11010" max="11010" width="2.875" style="1" customWidth="1"/>
    <col min="11011" max="11014" width="3.25" style="1" customWidth="1"/>
    <col min="11015" max="11015" width="2.375" style="1" customWidth="1"/>
    <col min="11016" max="11016" width="1.5" style="1" customWidth="1"/>
    <col min="11017" max="11018" width="2.875" style="1" customWidth="1"/>
    <col min="11019" max="11022" width="3.25" style="1" customWidth="1"/>
    <col min="11023" max="11023" width="2.375" style="1" customWidth="1"/>
    <col min="11024" max="11024" width="1.5" style="1" customWidth="1"/>
    <col min="11025" max="11026" width="2.875" style="1" customWidth="1"/>
    <col min="11027" max="11030" width="3.25" style="1" customWidth="1"/>
    <col min="11031" max="11031" width="2.375" style="1" customWidth="1"/>
    <col min="11032" max="11032" width="1.5" style="1" customWidth="1"/>
    <col min="11033" max="11034" width="2.875" style="1" customWidth="1"/>
    <col min="11035" max="11038" width="3.25" style="1" customWidth="1"/>
    <col min="11039" max="11039" width="2.375" style="1" customWidth="1"/>
    <col min="11040" max="11040" width="1.5" style="1" customWidth="1"/>
    <col min="11041" max="11042" width="2.875" style="1" customWidth="1"/>
    <col min="11043" max="11046" width="3.25" style="1" customWidth="1"/>
    <col min="11047" max="11047" width="2.375" style="1" customWidth="1"/>
    <col min="11048" max="11048" width="1.5" style="1" customWidth="1"/>
    <col min="11049" max="11050" width="2.875" style="1" customWidth="1"/>
    <col min="11051" max="11054" width="3.25" style="1" customWidth="1"/>
    <col min="11055" max="11055" width="2.375" style="1" customWidth="1"/>
    <col min="11056" max="11264" width="11" style="1"/>
    <col min="11265" max="11265" width="2.75" style="1" customWidth="1"/>
    <col min="11266" max="11266" width="2.875" style="1" customWidth="1"/>
    <col min="11267" max="11270" width="3.25" style="1" customWidth="1"/>
    <col min="11271" max="11271" width="2.375" style="1" customWidth="1"/>
    <col min="11272" max="11272" width="1.5" style="1" customWidth="1"/>
    <col min="11273" max="11274" width="2.875" style="1" customWidth="1"/>
    <col min="11275" max="11278" width="3.25" style="1" customWidth="1"/>
    <col min="11279" max="11279" width="2.375" style="1" customWidth="1"/>
    <col min="11280" max="11280" width="1.5" style="1" customWidth="1"/>
    <col min="11281" max="11282" width="2.875" style="1" customWidth="1"/>
    <col min="11283" max="11286" width="3.25" style="1" customWidth="1"/>
    <col min="11287" max="11287" width="2.375" style="1" customWidth="1"/>
    <col min="11288" max="11288" width="1.5" style="1" customWidth="1"/>
    <col min="11289" max="11290" width="2.875" style="1" customWidth="1"/>
    <col min="11291" max="11294" width="3.25" style="1" customWidth="1"/>
    <col min="11295" max="11295" width="2.375" style="1" customWidth="1"/>
    <col min="11296" max="11296" width="1.5" style="1" customWidth="1"/>
    <col min="11297" max="11298" width="2.875" style="1" customWidth="1"/>
    <col min="11299" max="11302" width="3.25" style="1" customWidth="1"/>
    <col min="11303" max="11303" width="2.375" style="1" customWidth="1"/>
    <col min="11304" max="11304" width="1.5" style="1" customWidth="1"/>
    <col min="11305" max="11306" width="2.875" style="1" customWidth="1"/>
    <col min="11307" max="11310" width="3.25" style="1" customWidth="1"/>
    <col min="11311" max="11311" width="2.375" style="1" customWidth="1"/>
    <col min="11312" max="11520" width="10" style="1"/>
    <col min="11521" max="11521" width="2.75" style="1" customWidth="1"/>
    <col min="11522" max="11522" width="2.875" style="1" customWidth="1"/>
    <col min="11523" max="11526" width="3.25" style="1" customWidth="1"/>
    <col min="11527" max="11527" width="2.375" style="1" customWidth="1"/>
    <col min="11528" max="11528" width="1.5" style="1" customWidth="1"/>
    <col min="11529" max="11530" width="2.875" style="1" customWidth="1"/>
    <col min="11531" max="11534" width="3.25" style="1" customWidth="1"/>
    <col min="11535" max="11535" width="2.375" style="1" customWidth="1"/>
    <col min="11536" max="11536" width="1.5" style="1" customWidth="1"/>
    <col min="11537" max="11538" width="2.875" style="1" customWidth="1"/>
    <col min="11539" max="11542" width="3.25" style="1" customWidth="1"/>
    <col min="11543" max="11543" width="2.375" style="1" customWidth="1"/>
    <col min="11544" max="11544" width="1.5" style="1" customWidth="1"/>
    <col min="11545" max="11546" width="2.875" style="1" customWidth="1"/>
    <col min="11547" max="11550" width="3.25" style="1" customWidth="1"/>
    <col min="11551" max="11551" width="2.375" style="1" customWidth="1"/>
    <col min="11552" max="11552" width="1.5" style="1" customWidth="1"/>
    <col min="11553" max="11554" width="2.875" style="1" customWidth="1"/>
    <col min="11555" max="11558" width="3.25" style="1" customWidth="1"/>
    <col min="11559" max="11559" width="2.375" style="1" customWidth="1"/>
    <col min="11560" max="11560" width="1.5" style="1" customWidth="1"/>
    <col min="11561" max="11562" width="2.875" style="1" customWidth="1"/>
    <col min="11563" max="11566" width="3.25" style="1" customWidth="1"/>
    <col min="11567" max="11567" width="2.375" style="1" customWidth="1"/>
    <col min="11568" max="11776" width="10" style="1"/>
    <col min="11777" max="11777" width="2.75" style="1" customWidth="1"/>
    <col min="11778" max="11778" width="2.875" style="1" customWidth="1"/>
    <col min="11779" max="11782" width="3.25" style="1" customWidth="1"/>
    <col min="11783" max="11783" width="2.375" style="1" customWidth="1"/>
    <col min="11784" max="11784" width="1.5" style="1" customWidth="1"/>
    <col min="11785" max="11786" width="2.875" style="1" customWidth="1"/>
    <col min="11787" max="11790" width="3.25" style="1" customWidth="1"/>
    <col min="11791" max="11791" width="2.375" style="1" customWidth="1"/>
    <col min="11792" max="11792" width="1.5" style="1" customWidth="1"/>
    <col min="11793" max="11794" width="2.875" style="1" customWidth="1"/>
    <col min="11795" max="11798" width="3.25" style="1" customWidth="1"/>
    <col min="11799" max="11799" width="2.375" style="1" customWidth="1"/>
    <col min="11800" max="11800" width="1.5" style="1" customWidth="1"/>
    <col min="11801" max="11802" width="2.875" style="1" customWidth="1"/>
    <col min="11803" max="11806" width="3.25" style="1" customWidth="1"/>
    <col min="11807" max="11807" width="2.375" style="1" customWidth="1"/>
    <col min="11808" max="11808" width="1.5" style="1" customWidth="1"/>
    <col min="11809" max="11810" width="2.875" style="1" customWidth="1"/>
    <col min="11811" max="11814" width="3.25" style="1" customWidth="1"/>
    <col min="11815" max="11815" width="2.375" style="1" customWidth="1"/>
    <col min="11816" max="11816" width="1.5" style="1" customWidth="1"/>
    <col min="11817" max="11818" width="2.875" style="1" customWidth="1"/>
    <col min="11819" max="11822" width="3.25" style="1" customWidth="1"/>
    <col min="11823" max="11823" width="2.375" style="1" customWidth="1"/>
    <col min="11824" max="12032" width="10" style="1"/>
    <col min="12033" max="12033" width="2.75" style="1" customWidth="1"/>
    <col min="12034" max="12034" width="2.875" style="1" customWidth="1"/>
    <col min="12035" max="12038" width="3.25" style="1" customWidth="1"/>
    <col min="12039" max="12039" width="2.375" style="1" customWidth="1"/>
    <col min="12040" max="12040" width="1.5" style="1" customWidth="1"/>
    <col min="12041" max="12042" width="2.875" style="1" customWidth="1"/>
    <col min="12043" max="12046" width="3.25" style="1" customWidth="1"/>
    <col min="12047" max="12047" width="2.375" style="1" customWidth="1"/>
    <col min="12048" max="12048" width="1.5" style="1" customWidth="1"/>
    <col min="12049" max="12050" width="2.875" style="1" customWidth="1"/>
    <col min="12051" max="12054" width="3.25" style="1" customWidth="1"/>
    <col min="12055" max="12055" width="2.375" style="1" customWidth="1"/>
    <col min="12056" max="12056" width="1.5" style="1" customWidth="1"/>
    <col min="12057" max="12058" width="2.875" style="1" customWidth="1"/>
    <col min="12059" max="12062" width="3.25" style="1" customWidth="1"/>
    <col min="12063" max="12063" width="2.375" style="1" customWidth="1"/>
    <col min="12064" max="12064" width="1.5" style="1" customWidth="1"/>
    <col min="12065" max="12066" width="2.875" style="1" customWidth="1"/>
    <col min="12067" max="12070" width="3.25" style="1" customWidth="1"/>
    <col min="12071" max="12071" width="2.375" style="1" customWidth="1"/>
    <col min="12072" max="12072" width="1.5" style="1" customWidth="1"/>
    <col min="12073" max="12074" width="2.875" style="1" customWidth="1"/>
    <col min="12075" max="12078" width="3.25" style="1" customWidth="1"/>
    <col min="12079" max="12079" width="2.375" style="1" customWidth="1"/>
    <col min="12080" max="12288" width="11" style="1"/>
    <col min="12289" max="12289" width="2.75" style="1" customWidth="1"/>
    <col min="12290" max="12290" width="2.875" style="1" customWidth="1"/>
    <col min="12291" max="12294" width="3.25" style="1" customWidth="1"/>
    <col min="12295" max="12295" width="2.375" style="1" customWidth="1"/>
    <col min="12296" max="12296" width="1.5" style="1" customWidth="1"/>
    <col min="12297" max="12298" width="2.875" style="1" customWidth="1"/>
    <col min="12299" max="12302" width="3.25" style="1" customWidth="1"/>
    <col min="12303" max="12303" width="2.375" style="1" customWidth="1"/>
    <col min="12304" max="12304" width="1.5" style="1" customWidth="1"/>
    <col min="12305" max="12306" width="2.875" style="1" customWidth="1"/>
    <col min="12307" max="12310" width="3.25" style="1" customWidth="1"/>
    <col min="12311" max="12311" width="2.375" style="1" customWidth="1"/>
    <col min="12312" max="12312" width="1.5" style="1" customWidth="1"/>
    <col min="12313" max="12314" width="2.875" style="1" customWidth="1"/>
    <col min="12315" max="12318" width="3.25" style="1" customWidth="1"/>
    <col min="12319" max="12319" width="2.375" style="1" customWidth="1"/>
    <col min="12320" max="12320" width="1.5" style="1" customWidth="1"/>
    <col min="12321" max="12322" width="2.875" style="1" customWidth="1"/>
    <col min="12323" max="12326" width="3.25" style="1" customWidth="1"/>
    <col min="12327" max="12327" width="2.375" style="1" customWidth="1"/>
    <col min="12328" max="12328" width="1.5" style="1" customWidth="1"/>
    <col min="12329" max="12330" width="2.875" style="1" customWidth="1"/>
    <col min="12331" max="12334" width="3.25" style="1" customWidth="1"/>
    <col min="12335" max="12335" width="2.375" style="1" customWidth="1"/>
    <col min="12336" max="12544" width="10" style="1"/>
    <col min="12545" max="12545" width="2.75" style="1" customWidth="1"/>
    <col min="12546" max="12546" width="2.875" style="1" customWidth="1"/>
    <col min="12547" max="12550" width="3.25" style="1" customWidth="1"/>
    <col min="12551" max="12551" width="2.375" style="1" customWidth="1"/>
    <col min="12552" max="12552" width="1.5" style="1" customWidth="1"/>
    <col min="12553" max="12554" width="2.875" style="1" customWidth="1"/>
    <col min="12555" max="12558" width="3.25" style="1" customWidth="1"/>
    <col min="12559" max="12559" width="2.375" style="1" customWidth="1"/>
    <col min="12560" max="12560" width="1.5" style="1" customWidth="1"/>
    <col min="12561" max="12562" width="2.875" style="1" customWidth="1"/>
    <col min="12563" max="12566" width="3.25" style="1" customWidth="1"/>
    <col min="12567" max="12567" width="2.375" style="1" customWidth="1"/>
    <col min="12568" max="12568" width="1.5" style="1" customWidth="1"/>
    <col min="12569" max="12570" width="2.875" style="1" customWidth="1"/>
    <col min="12571" max="12574" width="3.25" style="1" customWidth="1"/>
    <col min="12575" max="12575" width="2.375" style="1" customWidth="1"/>
    <col min="12576" max="12576" width="1.5" style="1" customWidth="1"/>
    <col min="12577" max="12578" width="2.875" style="1" customWidth="1"/>
    <col min="12579" max="12582" width="3.25" style="1" customWidth="1"/>
    <col min="12583" max="12583" width="2.375" style="1" customWidth="1"/>
    <col min="12584" max="12584" width="1.5" style="1" customWidth="1"/>
    <col min="12585" max="12586" width="2.875" style="1" customWidth="1"/>
    <col min="12587" max="12590" width="3.25" style="1" customWidth="1"/>
    <col min="12591" max="12591" width="2.375" style="1" customWidth="1"/>
    <col min="12592" max="12800" width="10" style="1"/>
    <col min="12801" max="12801" width="2.75" style="1" customWidth="1"/>
    <col min="12802" max="12802" width="2.875" style="1" customWidth="1"/>
    <col min="12803" max="12806" width="3.25" style="1" customWidth="1"/>
    <col min="12807" max="12807" width="2.375" style="1" customWidth="1"/>
    <col min="12808" max="12808" width="1.5" style="1" customWidth="1"/>
    <col min="12809" max="12810" width="2.875" style="1" customWidth="1"/>
    <col min="12811" max="12814" width="3.25" style="1" customWidth="1"/>
    <col min="12815" max="12815" width="2.375" style="1" customWidth="1"/>
    <col min="12816" max="12816" width="1.5" style="1" customWidth="1"/>
    <col min="12817" max="12818" width="2.875" style="1" customWidth="1"/>
    <col min="12819" max="12822" width="3.25" style="1" customWidth="1"/>
    <col min="12823" max="12823" width="2.375" style="1" customWidth="1"/>
    <col min="12824" max="12824" width="1.5" style="1" customWidth="1"/>
    <col min="12825" max="12826" width="2.875" style="1" customWidth="1"/>
    <col min="12827" max="12830" width="3.25" style="1" customWidth="1"/>
    <col min="12831" max="12831" width="2.375" style="1" customWidth="1"/>
    <col min="12832" max="12832" width="1.5" style="1" customWidth="1"/>
    <col min="12833" max="12834" width="2.875" style="1" customWidth="1"/>
    <col min="12835" max="12838" width="3.25" style="1" customWidth="1"/>
    <col min="12839" max="12839" width="2.375" style="1" customWidth="1"/>
    <col min="12840" max="12840" width="1.5" style="1" customWidth="1"/>
    <col min="12841" max="12842" width="2.875" style="1" customWidth="1"/>
    <col min="12843" max="12846" width="3.25" style="1" customWidth="1"/>
    <col min="12847" max="12847" width="2.375" style="1" customWidth="1"/>
    <col min="12848" max="13056" width="10" style="1"/>
    <col min="13057" max="13057" width="2.75" style="1" customWidth="1"/>
    <col min="13058" max="13058" width="2.875" style="1" customWidth="1"/>
    <col min="13059" max="13062" width="3.25" style="1" customWidth="1"/>
    <col min="13063" max="13063" width="2.375" style="1" customWidth="1"/>
    <col min="13064" max="13064" width="1.5" style="1" customWidth="1"/>
    <col min="13065" max="13066" width="2.875" style="1" customWidth="1"/>
    <col min="13067" max="13070" width="3.25" style="1" customWidth="1"/>
    <col min="13071" max="13071" width="2.375" style="1" customWidth="1"/>
    <col min="13072" max="13072" width="1.5" style="1" customWidth="1"/>
    <col min="13073" max="13074" width="2.875" style="1" customWidth="1"/>
    <col min="13075" max="13078" width="3.25" style="1" customWidth="1"/>
    <col min="13079" max="13079" width="2.375" style="1" customWidth="1"/>
    <col min="13080" max="13080" width="1.5" style="1" customWidth="1"/>
    <col min="13081" max="13082" width="2.875" style="1" customWidth="1"/>
    <col min="13083" max="13086" width="3.25" style="1" customWidth="1"/>
    <col min="13087" max="13087" width="2.375" style="1" customWidth="1"/>
    <col min="13088" max="13088" width="1.5" style="1" customWidth="1"/>
    <col min="13089" max="13090" width="2.875" style="1" customWidth="1"/>
    <col min="13091" max="13094" width="3.25" style="1" customWidth="1"/>
    <col min="13095" max="13095" width="2.375" style="1" customWidth="1"/>
    <col min="13096" max="13096" width="1.5" style="1" customWidth="1"/>
    <col min="13097" max="13098" width="2.875" style="1" customWidth="1"/>
    <col min="13099" max="13102" width="3.25" style="1" customWidth="1"/>
    <col min="13103" max="13103" width="2.375" style="1" customWidth="1"/>
    <col min="13104" max="13312" width="11" style="1"/>
    <col min="13313" max="13313" width="2.75" style="1" customWidth="1"/>
    <col min="13314" max="13314" width="2.875" style="1" customWidth="1"/>
    <col min="13315" max="13318" width="3.25" style="1" customWidth="1"/>
    <col min="13319" max="13319" width="2.375" style="1" customWidth="1"/>
    <col min="13320" max="13320" width="1.5" style="1" customWidth="1"/>
    <col min="13321" max="13322" width="2.875" style="1" customWidth="1"/>
    <col min="13323" max="13326" width="3.25" style="1" customWidth="1"/>
    <col min="13327" max="13327" width="2.375" style="1" customWidth="1"/>
    <col min="13328" max="13328" width="1.5" style="1" customWidth="1"/>
    <col min="13329" max="13330" width="2.875" style="1" customWidth="1"/>
    <col min="13331" max="13334" width="3.25" style="1" customWidth="1"/>
    <col min="13335" max="13335" width="2.375" style="1" customWidth="1"/>
    <col min="13336" max="13336" width="1.5" style="1" customWidth="1"/>
    <col min="13337" max="13338" width="2.875" style="1" customWidth="1"/>
    <col min="13339" max="13342" width="3.25" style="1" customWidth="1"/>
    <col min="13343" max="13343" width="2.375" style="1" customWidth="1"/>
    <col min="13344" max="13344" width="1.5" style="1" customWidth="1"/>
    <col min="13345" max="13346" width="2.875" style="1" customWidth="1"/>
    <col min="13347" max="13350" width="3.25" style="1" customWidth="1"/>
    <col min="13351" max="13351" width="2.375" style="1" customWidth="1"/>
    <col min="13352" max="13352" width="1.5" style="1" customWidth="1"/>
    <col min="13353" max="13354" width="2.875" style="1" customWidth="1"/>
    <col min="13355" max="13358" width="3.25" style="1" customWidth="1"/>
    <col min="13359" max="13359" width="2.375" style="1" customWidth="1"/>
    <col min="13360" max="13568" width="10" style="1"/>
    <col min="13569" max="13569" width="2.75" style="1" customWidth="1"/>
    <col min="13570" max="13570" width="2.875" style="1" customWidth="1"/>
    <col min="13571" max="13574" width="3.25" style="1" customWidth="1"/>
    <col min="13575" max="13575" width="2.375" style="1" customWidth="1"/>
    <col min="13576" max="13576" width="1.5" style="1" customWidth="1"/>
    <col min="13577" max="13578" width="2.875" style="1" customWidth="1"/>
    <col min="13579" max="13582" width="3.25" style="1" customWidth="1"/>
    <col min="13583" max="13583" width="2.375" style="1" customWidth="1"/>
    <col min="13584" max="13584" width="1.5" style="1" customWidth="1"/>
    <col min="13585" max="13586" width="2.875" style="1" customWidth="1"/>
    <col min="13587" max="13590" width="3.25" style="1" customWidth="1"/>
    <col min="13591" max="13591" width="2.375" style="1" customWidth="1"/>
    <col min="13592" max="13592" width="1.5" style="1" customWidth="1"/>
    <col min="13593" max="13594" width="2.875" style="1" customWidth="1"/>
    <col min="13595" max="13598" width="3.25" style="1" customWidth="1"/>
    <col min="13599" max="13599" width="2.375" style="1" customWidth="1"/>
    <col min="13600" max="13600" width="1.5" style="1" customWidth="1"/>
    <col min="13601" max="13602" width="2.875" style="1" customWidth="1"/>
    <col min="13603" max="13606" width="3.25" style="1" customWidth="1"/>
    <col min="13607" max="13607" width="2.375" style="1" customWidth="1"/>
    <col min="13608" max="13608" width="1.5" style="1" customWidth="1"/>
    <col min="13609" max="13610" width="2.875" style="1" customWidth="1"/>
    <col min="13611" max="13614" width="3.25" style="1" customWidth="1"/>
    <col min="13615" max="13615" width="2.375" style="1" customWidth="1"/>
    <col min="13616" max="13824" width="10" style="1"/>
    <col min="13825" max="13825" width="2.75" style="1" customWidth="1"/>
    <col min="13826" max="13826" width="2.875" style="1" customWidth="1"/>
    <col min="13827" max="13830" width="3.25" style="1" customWidth="1"/>
    <col min="13831" max="13831" width="2.375" style="1" customWidth="1"/>
    <col min="13832" max="13832" width="1.5" style="1" customWidth="1"/>
    <col min="13833" max="13834" width="2.875" style="1" customWidth="1"/>
    <col min="13835" max="13838" width="3.25" style="1" customWidth="1"/>
    <col min="13839" max="13839" width="2.375" style="1" customWidth="1"/>
    <col min="13840" max="13840" width="1.5" style="1" customWidth="1"/>
    <col min="13841" max="13842" width="2.875" style="1" customWidth="1"/>
    <col min="13843" max="13846" width="3.25" style="1" customWidth="1"/>
    <col min="13847" max="13847" width="2.375" style="1" customWidth="1"/>
    <col min="13848" max="13848" width="1.5" style="1" customWidth="1"/>
    <col min="13849" max="13850" width="2.875" style="1" customWidth="1"/>
    <col min="13851" max="13854" width="3.25" style="1" customWidth="1"/>
    <col min="13855" max="13855" width="2.375" style="1" customWidth="1"/>
    <col min="13856" max="13856" width="1.5" style="1" customWidth="1"/>
    <col min="13857" max="13858" width="2.875" style="1" customWidth="1"/>
    <col min="13859" max="13862" width="3.25" style="1" customWidth="1"/>
    <col min="13863" max="13863" width="2.375" style="1" customWidth="1"/>
    <col min="13864" max="13864" width="1.5" style="1" customWidth="1"/>
    <col min="13865" max="13866" width="2.875" style="1" customWidth="1"/>
    <col min="13867" max="13870" width="3.25" style="1" customWidth="1"/>
    <col min="13871" max="13871" width="2.375" style="1" customWidth="1"/>
    <col min="13872" max="14080" width="10" style="1"/>
    <col min="14081" max="14081" width="2.75" style="1" customWidth="1"/>
    <col min="14082" max="14082" width="2.875" style="1" customWidth="1"/>
    <col min="14083" max="14086" width="3.25" style="1" customWidth="1"/>
    <col min="14087" max="14087" width="2.375" style="1" customWidth="1"/>
    <col min="14088" max="14088" width="1.5" style="1" customWidth="1"/>
    <col min="14089" max="14090" width="2.875" style="1" customWidth="1"/>
    <col min="14091" max="14094" width="3.25" style="1" customWidth="1"/>
    <col min="14095" max="14095" width="2.375" style="1" customWidth="1"/>
    <col min="14096" max="14096" width="1.5" style="1" customWidth="1"/>
    <col min="14097" max="14098" width="2.875" style="1" customWidth="1"/>
    <col min="14099" max="14102" width="3.25" style="1" customWidth="1"/>
    <col min="14103" max="14103" width="2.375" style="1" customWidth="1"/>
    <col min="14104" max="14104" width="1.5" style="1" customWidth="1"/>
    <col min="14105" max="14106" width="2.875" style="1" customWidth="1"/>
    <col min="14107" max="14110" width="3.25" style="1" customWidth="1"/>
    <col min="14111" max="14111" width="2.375" style="1" customWidth="1"/>
    <col min="14112" max="14112" width="1.5" style="1" customWidth="1"/>
    <col min="14113" max="14114" width="2.875" style="1" customWidth="1"/>
    <col min="14115" max="14118" width="3.25" style="1" customWidth="1"/>
    <col min="14119" max="14119" width="2.375" style="1" customWidth="1"/>
    <col min="14120" max="14120" width="1.5" style="1" customWidth="1"/>
    <col min="14121" max="14122" width="2.875" style="1" customWidth="1"/>
    <col min="14123" max="14126" width="3.25" style="1" customWidth="1"/>
    <col min="14127" max="14127" width="2.375" style="1" customWidth="1"/>
    <col min="14128" max="14336" width="11" style="1"/>
    <col min="14337" max="14337" width="2.75" style="1" customWidth="1"/>
    <col min="14338" max="14338" width="2.875" style="1" customWidth="1"/>
    <col min="14339" max="14342" width="3.25" style="1" customWidth="1"/>
    <col min="14343" max="14343" width="2.375" style="1" customWidth="1"/>
    <col min="14344" max="14344" width="1.5" style="1" customWidth="1"/>
    <col min="14345" max="14346" width="2.875" style="1" customWidth="1"/>
    <col min="14347" max="14350" width="3.25" style="1" customWidth="1"/>
    <col min="14351" max="14351" width="2.375" style="1" customWidth="1"/>
    <col min="14352" max="14352" width="1.5" style="1" customWidth="1"/>
    <col min="14353" max="14354" width="2.875" style="1" customWidth="1"/>
    <col min="14355" max="14358" width="3.25" style="1" customWidth="1"/>
    <col min="14359" max="14359" width="2.375" style="1" customWidth="1"/>
    <col min="14360" max="14360" width="1.5" style="1" customWidth="1"/>
    <col min="14361" max="14362" width="2.875" style="1" customWidth="1"/>
    <col min="14363" max="14366" width="3.25" style="1" customWidth="1"/>
    <col min="14367" max="14367" width="2.375" style="1" customWidth="1"/>
    <col min="14368" max="14368" width="1.5" style="1" customWidth="1"/>
    <col min="14369" max="14370" width="2.875" style="1" customWidth="1"/>
    <col min="14371" max="14374" width="3.25" style="1" customWidth="1"/>
    <col min="14375" max="14375" width="2.375" style="1" customWidth="1"/>
    <col min="14376" max="14376" width="1.5" style="1" customWidth="1"/>
    <col min="14377" max="14378" width="2.875" style="1" customWidth="1"/>
    <col min="14379" max="14382" width="3.25" style="1" customWidth="1"/>
    <col min="14383" max="14383" width="2.375" style="1" customWidth="1"/>
    <col min="14384" max="14592" width="10" style="1"/>
    <col min="14593" max="14593" width="2.75" style="1" customWidth="1"/>
    <col min="14594" max="14594" width="2.875" style="1" customWidth="1"/>
    <col min="14595" max="14598" width="3.25" style="1" customWidth="1"/>
    <col min="14599" max="14599" width="2.375" style="1" customWidth="1"/>
    <col min="14600" max="14600" width="1.5" style="1" customWidth="1"/>
    <col min="14601" max="14602" width="2.875" style="1" customWidth="1"/>
    <col min="14603" max="14606" width="3.25" style="1" customWidth="1"/>
    <col min="14607" max="14607" width="2.375" style="1" customWidth="1"/>
    <col min="14608" max="14608" width="1.5" style="1" customWidth="1"/>
    <col min="14609" max="14610" width="2.875" style="1" customWidth="1"/>
    <col min="14611" max="14614" width="3.25" style="1" customWidth="1"/>
    <col min="14615" max="14615" width="2.375" style="1" customWidth="1"/>
    <col min="14616" max="14616" width="1.5" style="1" customWidth="1"/>
    <col min="14617" max="14618" width="2.875" style="1" customWidth="1"/>
    <col min="14619" max="14622" width="3.25" style="1" customWidth="1"/>
    <col min="14623" max="14623" width="2.375" style="1" customWidth="1"/>
    <col min="14624" max="14624" width="1.5" style="1" customWidth="1"/>
    <col min="14625" max="14626" width="2.875" style="1" customWidth="1"/>
    <col min="14627" max="14630" width="3.25" style="1" customWidth="1"/>
    <col min="14631" max="14631" width="2.375" style="1" customWidth="1"/>
    <col min="14632" max="14632" width="1.5" style="1" customWidth="1"/>
    <col min="14633" max="14634" width="2.875" style="1" customWidth="1"/>
    <col min="14635" max="14638" width="3.25" style="1" customWidth="1"/>
    <col min="14639" max="14639" width="2.375" style="1" customWidth="1"/>
    <col min="14640" max="14848" width="10" style="1"/>
    <col min="14849" max="14849" width="2.75" style="1" customWidth="1"/>
    <col min="14850" max="14850" width="2.875" style="1" customWidth="1"/>
    <col min="14851" max="14854" width="3.25" style="1" customWidth="1"/>
    <col min="14855" max="14855" width="2.375" style="1" customWidth="1"/>
    <col min="14856" max="14856" width="1.5" style="1" customWidth="1"/>
    <col min="14857" max="14858" width="2.875" style="1" customWidth="1"/>
    <col min="14859" max="14862" width="3.25" style="1" customWidth="1"/>
    <col min="14863" max="14863" width="2.375" style="1" customWidth="1"/>
    <col min="14864" max="14864" width="1.5" style="1" customWidth="1"/>
    <col min="14865" max="14866" width="2.875" style="1" customWidth="1"/>
    <col min="14867" max="14870" width="3.25" style="1" customWidth="1"/>
    <col min="14871" max="14871" width="2.375" style="1" customWidth="1"/>
    <col min="14872" max="14872" width="1.5" style="1" customWidth="1"/>
    <col min="14873" max="14874" width="2.875" style="1" customWidth="1"/>
    <col min="14875" max="14878" width="3.25" style="1" customWidth="1"/>
    <col min="14879" max="14879" width="2.375" style="1" customWidth="1"/>
    <col min="14880" max="14880" width="1.5" style="1" customWidth="1"/>
    <col min="14881" max="14882" width="2.875" style="1" customWidth="1"/>
    <col min="14883" max="14886" width="3.25" style="1" customWidth="1"/>
    <col min="14887" max="14887" width="2.375" style="1" customWidth="1"/>
    <col min="14888" max="14888" width="1.5" style="1" customWidth="1"/>
    <col min="14889" max="14890" width="2.875" style="1" customWidth="1"/>
    <col min="14891" max="14894" width="3.25" style="1" customWidth="1"/>
    <col min="14895" max="14895" width="2.375" style="1" customWidth="1"/>
    <col min="14896" max="15104" width="10" style="1"/>
    <col min="15105" max="15105" width="2.75" style="1" customWidth="1"/>
    <col min="15106" max="15106" width="2.875" style="1" customWidth="1"/>
    <col min="15107" max="15110" width="3.25" style="1" customWidth="1"/>
    <col min="15111" max="15111" width="2.375" style="1" customWidth="1"/>
    <col min="15112" max="15112" width="1.5" style="1" customWidth="1"/>
    <col min="15113" max="15114" width="2.875" style="1" customWidth="1"/>
    <col min="15115" max="15118" width="3.25" style="1" customWidth="1"/>
    <col min="15119" max="15119" width="2.375" style="1" customWidth="1"/>
    <col min="15120" max="15120" width="1.5" style="1" customWidth="1"/>
    <col min="15121" max="15122" width="2.875" style="1" customWidth="1"/>
    <col min="15123" max="15126" width="3.25" style="1" customWidth="1"/>
    <col min="15127" max="15127" width="2.375" style="1" customWidth="1"/>
    <col min="15128" max="15128" width="1.5" style="1" customWidth="1"/>
    <col min="15129" max="15130" width="2.875" style="1" customWidth="1"/>
    <col min="15131" max="15134" width="3.25" style="1" customWidth="1"/>
    <col min="15135" max="15135" width="2.375" style="1" customWidth="1"/>
    <col min="15136" max="15136" width="1.5" style="1" customWidth="1"/>
    <col min="15137" max="15138" width="2.875" style="1" customWidth="1"/>
    <col min="15139" max="15142" width="3.25" style="1" customWidth="1"/>
    <col min="15143" max="15143" width="2.375" style="1" customWidth="1"/>
    <col min="15144" max="15144" width="1.5" style="1" customWidth="1"/>
    <col min="15145" max="15146" width="2.875" style="1" customWidth="1"/>
    <col min="15147" max="15150" width="3.25" style="1" customWidth="1"/>
    <col min="15151" max="15151" width="2.375" style="1" customWidth="1"/>
    <col min="15152" max="15360" width="11" style="1"/>
    <col min="15361" max="15361" width="2.75" style="1" customWidth="1"/>
    <col min="15362" max="15362" width="2.875" style="1" customWidth="1"/>
    <col min="15363" max="15366" width="3.25" style="1" customWidth="1"/>
    <col min="15367" max="15367" width="2.375" style="1" customWidth="1"/>
    <col min="15368" max="15368" width="1.5" style="1" customWidth="1"/>
    <col min="15369" max="15370" width="2.875" style="1" customWidth="1"/>
    <col min="15371" max="15374" width="3.25" style="1" customWidth="1"/>
    <col min="15375" max="15375" width="2.375" style="1" customWidth="1"/>
    <col min="15376" max="15376" width="1.5" style="1" customWidth="1"/>
    <col min="15377" max="15378" width="2.875" style="1" customWidth="1"/>
    <col min="15379" max="15382" width="3.25" style="1" customWidth="1"/>
    <col min="15383" max="15383" width="2.375" style="1" customWidth="1"/>
    <col min="15384" max="15384" width="1.5" style="1" customWidth="1"/>
    <col min="15385" max="15386" width="2.875" style="1" customWidth="1"/>
    <col min="15387" max="15390" width="3.25" style="1" customWidth="1"/>
    <col min="15391" max="15391" width="2.375" style="1" customWidth="1"/>
    <col min="15392" max="15392" width="1.5" style="1" customWidth="1"/>
    <col min="15393" max="15394" width="2.875" style="1" customWidth="1"/>
    <col min="15395" max="15398" width="3.25" style="1" customWidth="1"/>
    <col min="15399" max="15399" width="2.375" style="1" customWidth="1"/>
    <col min="15400" max="15400" width="1.5" style="1" customWidth="1"/>
    <col min="15401" max="15402" width="2.875" style="1" customWidth="1"/>
    <col min="15403" max="15406" width="3.25" style="1" customWidth="1"/>
    <col min="15407" max="15407" width="2.375" style="1" customWidth="1"/>
    <col min="15408" max="15616" width="10" style="1"/>
    <col min="15617" max="15617" width="2.75" style="1" customWidth="1"/>
    <col min="15618" max="15618" width="2.875" style="1" customWidth="1"/>
    <col min="15619" max="15622" width="3.25" style="1" customWidth="1"/>
    <col min="15623" max="15623" width="2.375" style="1" customWidth="1"/>
    <col min="15624" max="15624" width="1.5" style="1" customWidth="1"/>
    <col min="15625" max="15626" width="2.875" style="1" customWidth="1"/>
    <col min="15627" max="15630" width="3.25" style="1" customWidth="1"/>
    <col min="15631" max="15631" width="2.375" style="1" customWidth="1"/>
    <col min="15632" max="15632" width="1.5" style="1" customWidth="1"/>
    <col min="15633" max="15634" width="2.875" style="1" customWidth="1"/>
    <col min="15635" max="15638" width="3.25" style="1" customWidth="1"/>
    <col min="15639" max="15639" width="2.375" style="1" customWidth="1"/>
    <col min="15640" max="15640" width="1.5" style="1" customWidth="1"/>
    <col min="15641" max="15642" width="2.875" style="1" customWidth="1"/>
    <col min="15643" max="15646" width="3.25" style="1" customWidth="1"/>
    <col min="15647" max="15647" width="2.375" style="1" customWidth="1"/>
    <col min="15648" max="15648" width="1.5" style="1" customWidth="1"/>
    <col min="15649" max="15650" width="2.875" style="1" customWidth="1"/>
    <col min="15651" max="15654" width="3.25" style="1" customWidth="1"/>
    <col min="15655" max="15655" width="2.375" style="1" customWidth="1"/>
    <col min="15656" max="15656" width="1.5" style="1" customWidth="1"/>
    <col min="15657" max="15658" width="2.875" style="1" customWidth="1"/>
    <col min="15659" max="15662" width="3.25" style="1" customWidth="1"/>
    <col min="15663" max="15663" width="2.375" style="1" customWidth="1"/>
    <col min="15664" max="15872" width="10" style="1"/>
    <col min="15873" max="15873" width="2.75" style="1" customWidth="1"/>
    <col min="15874" max="15874" width="2.875" style="1" customWidth="1"/>
    <col min="15875" max="15878" width="3.25" style="1" customWidth="1"/>
    <col min="15879" max="15879" width="2.375" style="1" customWidth="1"/>
    <col min="15880" max="15880" width="1.5" style="1" customWidth="1"/>
    <col min="15881" max="15882" width="2.875" style="1" customWidth="1"/>
    <col min="15883" max="15886" width="3.25" style="1" customWidth="1"/>
    <col min="15887" max="15887" width="2.375" style="1" customWidth="1"/>
    <col min="15888" max="15888" width="1.5" style="1" customWidth="1"/>
    <col min="15889" max="15890" width="2.875" style="1" customWidth="1"/>
    <col min="15891" max="15894" width="3.25" style="1" customWidth="1"/>
    <col min="15895" max="15895" width="2.375" style="1" customWidth="1"/>
    <col min="15896" max="15896" width="1.5" style="1" customWidth="1"/>
    <col min="15897" max="15898" width="2.875" style="1" customWidth="1"/>
    <col min="15899" max="15902" width="3.25" style="1" customWidth="1"/>
    <col min="15903" max="15903" width="2.375" style="1" customWidth="1"/>
    <col min="15904" max="15904" width="1.5" style="1" customWidth="1"/>
    <col min="15905" max="15906" width="2.875" style="1" customWidth="1"/>
    <col min="15907" max="15910" width="3.25" style="1" customWidth="1"/>
    <col min="15911" max="15911" width="2.375" style="1" customWidth="1"/>
    <col min="15912" max="15912" width="1.5" style="1" customWidth="1"/>
    <col min="15913" max="15914" width="2.875" style="1" customWidth="1"/>
    <col min="15915" max="15918" width="3.25" style="1" customWidth="1"/>
    <col min="15919" max="15919" width="2.375" style="1" customWidth="1"/>
    <col min="15920" max="16128" width="10" style="1"/>
    <col min="16129" max="16129" width="2.75" style="1" customWidth="1"/>
    <col min="16130" max="16130" width="2.875" style="1" customWidth="1"/>
    <col min="16131" max="16134" width="3.25" style="1" customWidth="1"/>
    <col min="16135" max="16135" width="2.375" style="1" customWidth="1"/>
    <col min="16136" max="16136" width="1.5" style="1" customWidth="1"/>
    <col min="16137" max="16138" width="2.875" style="1" customWidth="1"/>
    <col min="16139" max="16142" width="3.25" style="1" customWidth="1"/>
    <col min="16143" max="16143" width="2.375" style="1" customWidth="1"/>
    <col min="16144" max="16144" width="1.5" style="1" customWidth="1"/>
    <col min="16145" max="16146" width="2.875" style="1" customWidth="1"/>
    <col min="16147" max="16150" width="3.25" style="1" customWidth="1"/>
    <col min="16151" max="16151" width="2.375" style="1" customWidth="1"/>
    <col min="16152" max="16152" width="1.5" style="1" customWidth="1"/>
    <col min="16153" max="16154" width="2.875" style="1" customWidth="1"/>
    <col min="16155" max="16158" width="3.25" style="1" customWidth="1"/>
    <col min="16159" max="16159" width="2.375" style="1" customWidth="1"/>
    <col min="16160" max="16160" width="1.5" style="1" customWidth="1"/>
    <col min="16161" max="16162" width="2.875" style="1" customWidth="1"/>
    <col min="16163" max="16166" width="3.25" style="1" customWidth="1"/>
    <col min="16167" max="16167" width="2.375" style="1" customWidth="1"/>
    <col min="16168" max="16168" width="1.5" style="1" customWidth="1"/>
    <col min="16169" max="16170" width="2.875" style="1" customWidth="1"/>
    <col min="16171" max="16174" width="3.25" style="1" customWidth="1"/>
    <col min="16175" max="16175" width="2.375" style="1" customWidth="1"/>
    <col min="16176" max="16384" width="11" style="1"/>
  </cols>
  <sheetData>
    <row r="1" spans="1:47" ht="19.5" customHeight="1" x14ac:dyDescent="0.25">
      <c r="A1" s="6" t="str">
        <f>'1. Halbjahr'!A1</f>
        <v>Jahreskalender</v>
      </c>
      <c r="AU1" s="7"/>
    </row>
    <row r="2" spans="1:47" s="10" customFormat="1" ht="18.75" customHeight="1" x14ac:dyDescent="0.2">
      <c r="A2" s="3" t="str">
        <f>"Juli "&amp;Steuerung!$A$4</f>
        <v>Juli 2019</v>
      </c>
      <c r="B2" s="3"/>
      <c r="C2" s="3"/>
      <c r="D2" s="3"/>
      <c r="E2" s="3"/>
      <c r="F2" s="3"/>
      <c r="G2" s="3"/>
      <c r="H2" s="3"/>
      <c r="I2" s="3" t="str">
        <f>"August "&amp;Steuerung!$A$4</f>
        <v>August 2019</v>
      </c>
      <c r="J2" s="3"/>
      <c r="K2" s="3"/>
      <c r="L2" s="3"/>
      <c r="M2" s="3"/>
      <c r="N2" s="3"/>
      <c r="O2" s="3"/>
      <c r="P2" s="3"/>
      <c r="Q2" s="3" t="str">
        <f>"September "&amp;Steuerung!$A$4</f>
        <v>September 2019</v>
      </c>
      <c r="R2" s="3"/>
      <c r="S2" s="3"/>
      <c r="T2" s="3"/>
      <c r="U2" s="3"/>
      <c r="V2" s="3"/>
      <c r="W2" s="3"/>
      <c r="X2" s="3"/>
      <c r="Y2" s="3" t="str">
        <f>"Oktober "&amp;Steuerung!$A$4</f>
        <v>Oktober 2019</v>
      </c>
      <c r="Z2" s="3"/>
      <c r="AA2" s="3"/>
      <c r="AB2" s="3"/>
      <c r="AC2" s="3"/>
      <c r="AD2" s="3"/>
      <c r="AE2" s="3"/>
      <c r="AF2" s="3"/>
      <c r="AG2" s="3" t="str">
        <f>"November "&amp;Steuerung!$A$4</f>
        <v>November 2019</v>
      </c>
      <c r="AH2" s="3"/>
      <c r="AI2" s="3"/>
      <c r="AJ2" s="3"/>
      <c r="AK2" s="3"/>
      <c r="AL2" s="3"/>
      <c r="AM2" s="3"/>
      <c r="AN2" s="3"/>
      <c r="AO2" s="3" t="str">
        <f>"Dezember "&amp;Steuerung!$A$4</f>
        <v>Dezember 2019</v>
      </c>
      <c r="AP2" s="8"/>
      <c r="AQ2" s="8"/>
      <c r="AR2" s="8"/>
      <c r="AS2" s="8"/>
      <c r="AT2" s="8"/>
      <c r="AU2" s="9"/>
    </row>
    <row r="3" spans="1:47" s="10" customFormat="1" ht="18.75" customHeight="1" x14ac:dyDescent="0.2">
      <c r="A3" s="3"/>
      <c r="B3" s="3"/>
      <c r="C3" s="58"/>
      <c r="D3" s="58"/>
      <c r="E3" s="58"/>
      <c r="F3" s="58"/>
      <c r="G3" s="49" t="s">
        <v>1</v>
      </c>
      <c r="H3" s="3"/>
      <c r="I3" s="3"/>
      <c r="J3" s="3"/>
      <c r="K3" s="58"/>
      <c r="L3" s="58"/>
      <c r="M3" s="58"/>
      <c r="N3" s="58"/>
      <c r="O3" s="49" t="s">
        <v>1</v>
      </c>
      <c r="P3" s="3"/>
      <c r="Q3" s="3"/>
      <c r="R3" s="3"/>
      <c r="S3" s="58"/>
      <c r="T3" s="58"/>
      <c r="U3" s="58"/>
      <c r="V3" s="58"/>
      <c r="W3" s="49" t="s">
        <v>1</v>
      </c>
      <c r="X3" s="3"/>
      <c r="Y3" s="3"/>
      <c r="Z3" s="3"/>
      <c r="AA3" s="58"/>
      <c r="AB3" s="58"/>
      <c r="AC3" s="58"/>
      <c r="AD3" s="58"/>
      <c r="AE3" s="49" t="s">
        <v>1</v>
      </c>
      <c r="AF3" s="3"/>
      <c r="AG3" s="3"/>
      <c r="AH3" s="3"/>
      <c r="AI3" s="58"/>
      <c r="AJ3" s="58"/>
      <c r="AK3" s="58"/>
      <c r="AL3" s="58"/>
      <c r="AM3" s="49" t="s">
        <v>1</v>
      </c>
      <c r="AN3" s="3"/>
      <c r="AO3" s="3"/>
      <c r="AP3" s="4"/>
      <c r="AQ3" s="58"/>
      <c r="AR3" s="58"/>
      <c r="AS3" s="58"/>
      <c r="AT3" s="58"/>
      <c r="AU3" s="49" t="s">
        <v>1</v>
      </c>
    </row>
    <row r="4" spans="1:47" s="32" customFormat="1" ht="18.600000000000001" customHeight="1" thickBot="1" x14ac:dyDescent="0.25">
      <c r="A4" s="29">
        <f>'1. Halbjahr'!AO33+1</f>
        <v>43647</v>
      </c>
      <c r="B4" s="29" t="str">
        <f t="shared" ref="B4:B34" si="0">IF(WEEKDAY(A4)=1,"So",IF(WEEKDAY(A4)=2,"Mo",IF(WEEKDAY(A4)=3,"Di",IF(WEEKDAY(A4)=4,"Mi",IF(WEEKDAY(A4)=5,"Do",IF(WEEKDAY(A4)=6,"Fr",IF(WEEKDAY(A4)=7,"Sa","")))))))</f>
        <v>Mo</v>
      </c>
      <c r="C4" s="30"/>
      <c r="D4" s="30"/>
      <c r="E4" s="30"/>
      <c r="F4" s="31" t="str">
        <f>IFERROR(VLOOKUP(A4,Steuerung!$A$11:$B$38,2,0),"")</f>
        <v/>
      </c>
      <c r="G4" s="54">
        <f t="shared" ref="G4:G34" si="1">IF(B4="Mo",TRUNC((A4-WEEKDAY(A4,2)-DATE(YEAR(A4+4-WEEKDAY(A4,2)),1,-10))/7),"")</f>
        <v>27</v>
      </c>
      <c r="I4" s="29">
        <f>A34+1</f>
        <v>43678</v>
      </c>
      <c r="J4" s="29" t="str">
        <f t="shared" ref="J4:J34" si="2">IF(WEEKDAY(I4)=1,"So",IF(WEEKDAY(I4)=2,"Mo",IF(WEEKDAY(I4)=3,"Di",IF(WEEKDAY(I4)=4,"Mi",IF(WEEKDAY(I4)=5,"Do",IF(WEEKDAY(I4)=6,"Fr",IF(WEEKDAY(I4)=7,"Sa","")))))))</f>
        <v>Do</v>
      </c>
      <c r="K4" s="30"/>
      <c r="L4" s="30"/>
      <c r="M4" s="30"/>
      <c r="N4" s="31" t="str">
        <f>IFERROR(VLOOKUP(I4,Steuerung!$A$11:$B$162,2,0),"")</f>
        <v/>
      </c>
      <c r="O4" s="54" t="str">
        <f t="shared" ref="O4:O34" si="3">IF(J4="Mo",TRUNC((I4-WEEKDAY(I4,2)-DATE(YEAR(I4+4-WEEKDAY(I4,2)),1,-10))/7),"")</f>
        <v/>
      </c>
      <c r="Q4" s="29">
        <f>I34+1</f>
        <v>43709</v>
      </c>
      <c r="R4" s="33" t="str">
        <f t="shared" ref="R4:R33" si="4">IF(WEEKDAY(Q4)=1,"So",IF(WEEKDAY(Q4)=2,"Mo",IF(WEEKDAY(Q4)=3,"Di",IF(WEEKDAY(Q4)=4,"Mi",IF(WEEKDAY(Q4)=5,"Do",IF(WEEKDAY(Q4)=6,"Fr",IF(WEEKDAY(Q4)=7,"Sa","")))))))</f>
        <v>So</v>
      </c>
      <c r="S4" s="30"/>
      <c r="T4" s="30"/>
      <c r="U4" s="30"/>
      <c r="V4" s="31" t="str">
        <f>IFERROR(VLOOKUP(Q4,Steuerung!$A$11:$B$162,2,0),"")</f>
        <v/>
      </c>
      <c r="W4" s="54" t="str">
        <f t="shared" ref="W4:W33" si="5">IF(R4="Mo",TRUNC((Q4-WEEKDAY(Q4,2)-DATE(YEAR(Q4+4-WEEKDAY(Q4,2)),1,-10))/7),"")</f>
        <v/>
      </c>
      <c r="Y4" s="29">
        <f>Q33+1</f>
        <v>43739</v>
      </c>
      <c r="Z4" s="33" t="str">
        <f t="shared" ref="Z4:Z34" si="6">IF(WEEKDAY(Y4)=1,"So",IF(WEEKDAY(Y4)=2,"Mo",IF(WEEKDAY(Y4)=3,"Di",IF(WEEKDAY(Y4)=4,"Mi",IF(WEEKDAY(Y4)=5,"Do",IF(WEEKDAY(Y4)=6,"Fr",IF(WEEKDAY(Y4)=7,"Sa","")))))))</f>
        <v>Di</v>
      </c>
      <c r="AA4" s="30"/>
      <c r="AB4" s="30"/>
      <c r="AC4" s="30"/>
      <c r="AD4" s="31" t="str">
        <f>IFERROR(VLOOKUP(Y4,Steuerung!$A$11:$B$162,2,0),"")</f>
        <v/>
      </c>
      <c r="AE4" s="54" t="str">
        <f t="shared" ref="AE4:AE34" si="7">IF(Z4="Mo",TRUNC((Y4-WEEKDAY(Y4,2)-DATE(YEAR(Y4+4-WEEKDAY(Y4,2)),1,-10))/7),"")</f>
        <v/>
      </c>
      <c r="AG4" s="29">
        <f>Y34+1</f>
        <v>43770</v>
      </c>
      <c r="AH4" s="33" t="str">
        <f t="shared" ref="AH4:AH33" si="8">IF(WEEKDAY(AG4)=1,"So",IF(WEEKDAY(AG4)=2,"Mo",IF(WEEKDAY(AG4)=3,"Di",IF(WEEKDAY(AG4)=4,"Mi",IF(WEEKDAY(AG4)=5,"Do",IF(WEEKDAY(AG4)=6,"Fr",IF(WEEKDAY(AG4)=7,"Sa","")))))))</f>
        <v>Fr</v>
      </c>
      <c r="AI4" s="30"/>
      <c r="AJ4" s="30"/>
      <c r="AK4" s="30"/>
      <c r="AL4" s="31" t="str">
        <f>IFERROR(VLOOKUP(AG4,Steuerung!$A$11:$B$162,2,0),"")</f>
        <v>Allerheiligen</v>
      </c>
      <c r="AM4" s="54" t="str">
        <f t="shared" ref="AM4:AM33" si="9">IF(AH4="Mo",TRUNC((AG4-WEEKDAY(AG4,2)-DATE(YEAR(AG4+4-WEEKDAY(AG4,2)),1,-10))/7),"")</f>
        <v/>
      </c>
      <c r="AO4" s="29">
        <f>AG33+1</f>
        <v>43800</v>
      </c>
      <c r="AP4" s="33" t="str">
        <f t="shared" ref="AP4:AP34" si="10">IF(WEEKDAY(AO4)=1,"So",IF(WEEKDAY(AO4)=2,"Mo",IF(WEEKDAY(AO4)=3,"Di",IF(WEEKDAY(AO4)=4,"Mi",IF(WEEKDAY(AO4)=5,"Do",IF(WEEKDAY(AO4)=6,"Fr",IF(WEEKDAY(AO4)=7,"Sa","")))))))</f>
        <v>So</v>
      </c>
      <c r="AQ4" s="30"/>
      <c r="AR4" s="30"/>
      <c r="AS4" s="30"/>
      <c r="AT4" s="31" t="str">
        <f>IFERROR(VLOOKUP(AO4,Steuerung!$A$11:$B$162,2,0),"")</f>
        <v>1. Advent</v>
      </c>
      <c r="AU4" s="54" t="str">
        <f t="shared" ref="AU4:AU34" si="11">IF(AP4="Mo",TRUNC((AO4-WEEKDAY(AO4,2)-DATE(YEAR(AO4+4-WEEKDAY(AO4,2)),1,-10))/7),"")</f>
        <v/>
      </c>
    </row>
    <row r="5" spans="1:47" s="37" customFormat="1" ht="18.600000000000001" customHeight="1" thickTop="1" thickBot="1" x14ac:dyDescent="0.25">
      <c r="A5" s="34">
        <f>A4+1</f>
        <v>43648</v>
      </c>
      <c r="B5" s="34" t="str">
        <f t="shared" si="0"/>
        <v>Di</v>
      </c>
      <c r="C5" s="35"/>
      <c r="D5" s="35"/>
      <c r="E5" s="35"/>
      <c r="F5" s="36" t="str">
        <f>IFERROR(VLOOKUP(A5,Steuerung!$A$11:$B$38,2,0),"")</f>
        <v/>
      </c>
      <c r="G5" s="55" t="str">
        <f t="shared" si="1"/>
        <v/>
      </c>
      <c r="I5" s="34">
        <f>I4+1</f>
        <v>43679</v>
      </c>
      <c r="J5" s="34" t="str">
        <f t="shared" si="2"/>
        <v>Fr</v>
      </c>
      <c r="K5" s="35"/>
      <c r="L5" s="35"/>
      <c r="M5" s="35"/>
      <c r="N5" s="36" t="str">
        <f>IFERROR(VLOOKUP(I5,Steuerung!$A$11:$B$162,2,0),"")</f>
        <v/>
      </c>
      <c r="O5" s="55" t="str">
        <f t="shared" si="3"/>
        <v/>
      </c>
      <c r="Q5" s="34">
        <f>Q4+1</f>
        <v>43710</v>
      </c>
      <c r="R5" s="38" t="str">
        <f t="shared" si="4"/>
        <v>Mo</v>
      </c>
      <c r="S5" s="35"/>
      <c r="T5" s="35"/>
      <c r="U5" s="35"/>
      <c r="V5" s="36" t="str">
        <f>IFERROR(VLOOKUP(Q5,Steuerung!$A$11:$B$162,2,0),"")</f>
        <v/>
      </c>
      <c r="W5" s="55">
        <f t="shared" si="5"/>
        <v>36</v>
      </c>
      <c r="Y5" s="34">
        <f>Y4+1</f>
        <v>43740</v>
      </c>
      <c r="Z5" s="38" t="str">
        <f t="shared" si="6"/>
        <v>Mi</v>
      </c>
      <c r="AA5" s="35"/>
      <c r="AB5" s="35"/>
      <c r="AC5" s="35"/>
      <c r="AD5" s="36" t="str">
        <f>IFERROR(VLOOKUP(Y5,Steuerung!$A$11:$B$162,2,0),"")</f>
        <v/>
      </c>
      <c r="AE5" s="55" t="str">
        <f t="shared" si="7"/>
        <v/>
      </c>
      <c r="AG5" s="34">
        <f>AG4+1</f>
        <v>43771</v>
      </c>
      <c r="AH5" s="38" t="str">
        <f t="shared" si="8"/>
        <v>Sa</v>
      </c>
      <c r="AI5" s="35"/>
      <c r="AJ5" s="35"/>
      <c r="AK5" s="35"/>
      <c r="AL5" s="36" t="str">
        <f>IFERROR(VLOOKUP(AG5,Steuerung!$A$11:$B$162,2,0),"")</f>
        <v/>
      </c>
      <c r="AM5" s="55" t="str">
        <f t="shared" si="9"/>
        <v/>
      </c>
      <c r="AO5" s="34">
        <f>AO4+1</f>
        <v>43801</v>
      </c>
      <c r="AP5" s="38" t="str">
        <f t="shared" si="10"/>
        <v>Mo</v>
      </c>
      <c r="AQ5" s="35"/>
      <c r="AR5" s="35"/>
      <c r="AS5" s="35"/>
      <c r="AT5" s="36" t="str">
        <f>IFERROR(VLOOKUP(AO5,Steuerung!$A$11:$B$162,2,0),"")</f>
        <v/>
      </c>
      <c r="AU5" s="55">
        <f t="shared" si="11"/>
        <v>49</v>
      </c>
    </row>
    <row r="6" spans="1:47" s="37" customFormat="1" ht="18.600000000000001" customHeight="1" thickTop="1" thickBot="1" x14ac:dyDescent="0.25">
      <c r="A6" s="34">
        <f t="shared" ref="A6:A34" si="12">A5+1</f>
        <v>43649</v>
      </c>
      <c r="B6" s="34" t="str">
        <f t="shared" si="0"/>
        <v>Mi</v>
      </c>
      <c r="C6" s="35"/>
      <c r="D6" s="35"/>
      <c r="E6" s="35"/>
      <c r="F6" s="36" t="str">
        <f>IFERROR(VLOOKUP(A6,Steuerung!$A$11:$B$38,2,0),"")</f>
        <v/>
      </c>
      <c r="G6" s="55" t="str">
        <f t="shared" si="1"/>
        <v/>
      </c>
      <c r="I6" s="34">
        <f t="shared" ref="I6:I34" si="13">I5+1</f>
        <v>43680</v>
      </c>
      <c r="J6" s="38" t="str">
        <f t="shared" si="2"/>
        <v>Sa</v>
      </c>
      <c r="K6" s="35"/>
      <c r="L6" s="35"/>
      <c r="M6" s="35"/>
      <c r="N6" s="36" t="str">
        <f>IFERROR(VLOOKUP(I6,Steuerung!$A$11:$B$162,2,0),"")</f>
        <v/>
      </c>
      <c r="O6" s="55" t="str">
        <f t="shared" si="3"/>
        <v/>
      </c>
      <c r="Q6" s="34">
        <f t="shared" ref="Q6:Q33" si="14">Q5+1</f>
        <v>43711</v>
      </c>
      <c r="R6" s="38" t="str">
        <f t="shared" si="4"/>
        <v>Di</v>
      </c>
      <c r="S6" s="35"/>
      <c r="T6" s="35"/>
      <c r="U6" s="35"/>
      <c r="V6" s="36" t="str">
        <f>IFERROR(VLOOKUP(Q6,Steuerung!$A$11:$B$162,2,0),"")</f>
        <v/>
      </c>
      <c r="W6" s="55" t="str">
        <f t="shared" si="5"/>
        <v/>
      </c>
      <c r="Y6" s="34">
        <f t="shared" ref="Y6:Y34" si="15">Y5+1</f>
        <v>43741</v>
      </c>
      <c r="Z6" s="38" t="str">
        <f t="shared" si="6"/>
        <v>Do</v>
      </c>
      <c r="AA6" s="35"/>
      <c r="AB6" s="35"/>
      <c r="AC6" s="35"/>
      <c r="AD6" s="36" t="str">
        <f>IFERROR(VLOOKUP(Y6,Steuerung!$A$11:$B$162,2,0),"")</f>
        <v>Tag der dt. Einheit</v>
      </c>
      <c r="AE6" s="55" t="str">
        <f t="shared" si="7"/>
        <v/>
      </c>
      <c r="AG6" s="34">
        <f t="shared" ref="AG6:AG33" si="16">AG5+1</f>
        <v>43772</v>
      </c>
      <c r="AH6" s="38" t="str">
        <f t="shared" si="8"/>
        <v>So</v>
      </c>
      <c r="AI6" s="35"/>
      <c r="AJ6" s="35"/>
      <c r="AK6" s="35"/>
      <c r="AL6" s="36" t="str">
        <f>IFERROR(VLOOKUP(AG6,Steuerung!$A$11:$B$162,2,0),"")</f>
        <v/>
      </c>
      <c r="AM6" s="55" t="str">
        <f t="shared" si="9"/>
        <v/>
      </c>
      <c r="AO6" s="34">
        <f t="shared" ref="AO6:AO34" si="17">AO5+1</f>
        <v>43802</v>
      </c>
      <c r="AP6" s="38" t="str">
        <f t="shared" si="10"/>
        <v>Di</v>
      </c>
      <c r="AQ6" s="35"/>
      <c r="AR6" s="35"/>
      <c r="AS6" s="35"/>
      <c r="AT6" s="36" t="str">
        <f>IFERROR(VLOOKUP(AO6,Steuerung!$A$11:$B$162,2,0),"")</f>
        <v/>
      </c>
      <c r="AU6" s="55" t="str">
        <f t="shared" si="11"/>
        <v/>
      </c>
    </row>
    <row r="7" spans="1:47" s="37" customFormat="1" ht="18.600000000000001" customHeight="1" thickTop="1" thickBot="1" x14ac:dyDescent="0.25">
      <c r="A7" s="34">
        <f t="shared" si="12"/>
        <v>43650</v>
      </c>
      <c r="B7" s="34" t="str">
        <f t="shared" si="0"/>
        <v>Do</v>
      </c>
      <c r="C7" s="35"/>
      <c r="D7" s="35"/>
      <c r="E7" s="35"/>
      <c r="F7" s="36" t="str">
        <f>IFERROR(VLOOKUP(A7,Steuerung!$A$11:$B$38,2,0),"")</f>
        <v/>
      </c>
      <c r="G7" s="55" t="str">
        <f t="shared" si="1"/>
        <v/>
      </c>
      <c r="I7" s="34">
        <f t="shared" si="13"/>
        <v>43681</v>
      </c>
      <c r="J7" s="38" t="str">
        <f t="shared" si="2"/>
        <v>So</v>
      </c>
      <c r="K7" s="35"/>
      <c r="L7" s="35"/>
      <c r="M7" s="35"/>
      <c r="N7" s="36" t="str">
        <f>IFERROR(VLOOKUP(I7,Steuerung!$A$11:$B$162,2,0),"")</f>
        <v/>
      </c>
      <c r="O7" s="55" t="str">
        <f t="shared" si="3"/>
        <v/>
      </c>
      <c r="Q7" s="34">
        <f t="shared" si="14"/>
        <v>43712</v>
      </c>
      <c r="R7" s="38" t="str">
        <f t="shared" si="4"/>
        <v>Mi</v>
      </c>
      <c r="S7" s="35"/>
      <c r="T7" s="35"/>
      <c r="U7" s="35"/>
      <c r="V7" s="36" t="str">
        <f>IFERROR(VLOOKUP(Q7,Steuerung!$A$11:$B$162,2,0),"")</f>
        <v/>
      </c>
      <c r="W7" s="55" t="str">
        <f t="shared" si="5"/>
        <v/>
      </c>
      <c r="Y7" s="34">
        <f t="shared" si="15"/>
        <v>43742</v>
      </c>
      <c r="Z7" s="38" t="str">
        <f t="shared" si="6"/>
        <v>Fr</v>
      </c>
      <c r="AA7" s="35"/>
      <c r="AB7" s="35"/>
      <c r="AC7" s="35"/>
      <c r="AD7" s="36" t="str">
        <f>IFERROR(VLOOKUP(Y7,Steuerung!$A$11:$B$162,2,0),"")</f>
        <v/>
      </c>
      <c r="AE7" s="55" t="str">
        <f t="shared" si="7"/>
        <v/>
      </c>
      <c r="AG7" s="34">
        <f t="shared" si="16"/>
        <v>43773</v>
      </c>
      <c r="AH7" s="38" t="str">
        <f t="shared" si="8"/>
        <v>Mo</v>
      </c>
      <c r="AI7" s="35"/>
      <c r="AJ7" s="35"/>
      <c r="AK7" s="35"/>
      <c r="AL7" s="36" t="str">
        <f>IFERROR(VLOOKUP(AG7,Steuerung!$A$11:$B$162,2,0),"")</f>
        <v/>
      </c>
      <c r="AM7" s="55">
        <f t="shared" si="9"/>
        <v>45</v>
      </c>
      <c r="AO7" s="34">
        <f t="shared" si="17"/>
        <v>43803</v>
      </c>
      <c r="AP7" s="38" t="str">
        <f t="shared" si="10"/>
        <v>Mi</v>
      </c>
      <c r="AQ7" s="35"/>
      <c r="AR7" s="35"/>
      <c r="AS7" s="35"/>
      <c r="AT7" s="36" t="str">
        <f>IFERROR(VLOOKUP(AO7,Steuerung!$A$11:$B$162,2,0),"")</f>
        <v/>
      </c>
      <c r="AU7" s="55" t="str">
        <f t="shared" si="11"/>
        <v/>
      </c>
    </row>
    <row r="8" spans="1:47" s="37" customFormat="1" ht="18.600000000000001" customHeight="1" thickTop="1" thickBot="1" x14ac:dyDescent="0.25">
      <c r="A8" s="34">
        <f t="shared" si="12"/>
        <v>43651</v>
      </c>
      <c r="B8" s="38" t="str">
        <f t="shared" si="0"/>
        <v>Fr</v>
      </c>
      <c r="C8" s="35"/>
      <c r="D8" s="35"/>
      <c r="E8" s="35"/>
      <c r="F8" s="36" t="str">
        <f>IFERROR(VLOOKUP(A8,Steuerung!$A$11:$B$38,2,0),"")</f>
        <v/>
      </c>
      <c r="G8" s="55" t="str">
        <f t="shared" si="1"/>
        <v/>
      </c>
      <c r="I8" s="34">
        <f t="shared" si="13"/>
        <v>43682</v>
      </c>
      <c r="J8" s="38" t="str">
        <f t="shared" si="2"/>
        <v>Mo</v>
      </c>
      <c r="K8" s="35"/>
      <c r="L8" s="35"/>
      <c r="M8" s="35"/>
      <c r="N8" s="36" t="str">
        <f>IFERROR(VLOOKUP(I8,Steuerung!$A$11:$B$162,2,0),"")</f>
        <v/>
      </c>
      <c r="O8" s="55">
        <f t="shared" si="3"/>
        <v>32</v>
      </c>
      <c r="Q8" s="34">
        <f t="shared" si="14"/>
        <v>43713</v>
      </c>
      <c r="R8" s="38" t="str">
        <f t="shared" si="4"/>
        <v>Do</v>
      </c>
      <c r="S8" s="35"/>
      <c r="T8" s="35"/>
      <c r="U8" s="35"/>
      <c r="V8" s="36" t="str">
        <f>IFERROR(VLOOKUP(Q8,Steuerung!$A$11:$B$162,2,0),"")</f>
        <v/>
      </c>
      <c r="W8" s="55" t="str">
        <f t="shared" si="5"/>
        <v/>
      </c>
      <c r="Y8" s="34">
        <f t="shared" si="15"/>
        <v>43743</v>
      </c>
      <c r="Z8" s="38" t="str">
        <f t="shared" si="6"/>
        <v>Sa</v>
      </c>
      <c r="AA8" s="35"/>
      <c r="AB8" s="35"/>
      <c r="AC8" s="35"/>
      <c r="AD8" s="36" t="str">
        <f>IFERROR(VLOOKUP(Y8,Steuerung!$A$11:$B$162,2,0),"")</f>
        <v/>
      </c>
      <c r="AE8" s="55" t="str">
        <f t="shared" si="7"/>
        <v/>
      </c>
      <c r="AG8" s="34">
        <f t="shared" si="16"/>
        <v>43774</v>
      </c>
      <c r="AH8" s="38" t="str">
        <f t="shared" si="8"/>
        <v>Di</v>
      </c>
      <c r="AI8" s="35"/>
      <c r="AJ8" s="35"/>
      <c r="AK8" s="35"/>
      <c r="AL8" s="36" t="str">
        <f>IFERROR(VLOOKUP(AG8,Steuerung!$A$11:$B$162,2,0),"")</f>
        <v/>
      </c>
      <c r="AM8" s="55" t="str">
        <f t="shared" si="9"/>
        <v/>
      </c>
      <c r="AO8" s="34">
        <f t="shared" si="17"/>
        <v>43804</v>
      </c>
      <c r="AP8" s="38" t="str">
        <f t="shared" si="10"/>
        <v>Do</v>
      </c>
      <c r="AQ8" s="35"/>
      <c r="AR8" s="35"/>
      <c r="AS8" s="35"/>
      <c r="AT8" s="36" t="str">
        <f>IFERROR(VLOOKUP(AO8,Steuerung!$A$11:$B$162,2,0),"")</f>
        <v/>
      </c>
      <c r="AU8" s="55" t="str">
        <f t="shared" si="11"/>
        <v/>
      </c>
    </row>
    <row r="9" spans="1:47" s="37" customFormat="1" ht="18.600000000000001" customHeight="1" thickTop="1" thickBot="1" x14ac:dyDescent="0.25">
      <c r="A9" s="34">
        <f t="shared" si="12"/>
        <v>43652</v>
      </c>
      <c r="B9" s="38" t="str">
        <f t="shared" si="0"/>
        <v>Sa</v>
      </c>
      <c r="C9" s="35"/>
      <c r="D9" s="35"/>
      <c r="E9" s="35"/>
      <c r="F9" s="36" t="str">
        <f>IFERROR(VLOOKUP(A9,Steuerung!$A$11:$B$38,2,0),"")</f>
        <v/>
      </c>
      <c r="G9" s="55" t="str">
        <f t="shared" si="1"/>
        <v/>
      </c>
      <c r="I9" s="34">
        <f t="shared" si="13"/>
        <v>43683</v>
      </c>
      <c r="J9" s="38" t="str">
        <f t="shared" si="2"/>
        <v>Di</v>
      </c>
      <c r="K9" s="35"/>
      <c r="L9" s="35"/>
      <c r="M9" s="35"/>
      <c r="N9" s="36" t="str">
        <f>IFERROR(VLOOKUP(I9,Steuerung!$A$11:$B$162,2,0),"")</f>
        <v/>
      </c>
      <c r="O9" s="55" t="str">
        <f t="shared" si="3"/>
        <v/>
      </c>
      <c r="Q9" s="34">
        <f t="shared" si="14"/>
        <v>43714</v>
      </c>
      <c r="R9" s="38" t="str">
        <f t="shared" si="4"/>
        <v>Fr</v>
      </c>
      <c r="S9" s="35"/>
      <c r="T9" s="35"/>
      <c r="U9" s="35"/>
      <c r="V9" s="36" t="str">
        <f>IFERROR(VLOOKUP(Q9,Steuerung!$A$11:$B$162,2,0),"")</f>
        <v/>
      </c>
      <c r="W9" s="55" t="str">
        <f t="shared" si="5"/>
        <v/>
      </c>
      <c r="Y9" s="34">
        <f t="shared" si="15"/>
        <v>43744</v>
      </c>
      <c r="Z9" s="38" t="str">
        <f t="shared" si="6"/>
        <v>So</v>
      </c>
      <c r="AA9" s="35"/>
      <c r="AB9" s="35"/>
      <c r="AC9" s="35"/>
      <c r="AD9" s="36" t="str">
        <f>IFERROR(VLOOKUP(Y9,Steuerung!$A$11:$B$162,2,0),"")</f>
        <v/>
      </c>
      <c r="AE9" s="55" t="str">
        <f t="shared" si="7"/>
        <v/>
      </c>
      <c r="AG9" s="34">
        <f t="shared" si="16"/>
        <v>43775</v>
      </c>
      <c r="AH9" s="38" t="str">
        <f t="shared" si="8"/>
        <v>Mi</v>
      </c>
      <c r="AI9" s="35"/>
      <c r="AJ9" s="35"/>
      <c r="AK9" s="35"/>
      <c r="AL9" s="36" t="str">
        <f>IFERROR(VLOOKUP(AG9,Steuerung!$A$11:$B$162,2,0),"")</f>
        <v/>
      </c>
      <c r="AM9" s="55" t="str">
        <f t="shared" si="9"/>
        <v/>
      </c>
      <c r="AO9" s="34">
        <f t="shared" si="17"/>
        <v>43805</v>
      </c>
      <c r="AP9" s="38" t="str">
        <f t="shared" si="10"/>
        <v>Fr</v>
      </c>
      <c r="AQ9" s="35"/>
      <c r="AR9" s="35"/>
      <c r="AS9" s="35"/>
      <c r="AT9" s="36" t="str">
        <f>IFERROR(VLOOKUP(AO9,Steuerung!$A$11:$B$162,2,0),"")</f>
        <v>Nikolaus</v>
      </c>
      <c r="AU9" s="55" t="str">
        <f t="shared" si="11"/>
        <v/>
      </c>
    </row>
    <row r="10" spans="1:47" s="37" customFormat="1" ht="18.600000000000001" customHeight="1" thickTop="1" thickBot="1" x14ac:dyDescent="0.25">
      <c r="A10" s="34">
        <f t="shared" si="12"/>
        <v>43653</v>
      </c>
      <c r="B10" s="38" t="str">
        <f t="shared" si="0"/>
        <v>So</v>
      </c>
      <c r="C10" s="35"/>
      <c r="D10" s="35"/>
      <c r="E10" s="35"/>
      <c r="F10" s="36" t="str">
        <f>IFERROR(VLOOKUP(A10,Steuerung!$A$11:$B$38,2,0),"")</f>
        <v/>
      </c>
      <c r="G10" s="55" t="str">
        <f t="shared" si="1"/>
        <v/>
      </c>
      <c r="I10" s="34">
        <f t="shared" si="13"/>
        <v>43684</v>
      </c>
      <c r="J10" s="38" t="str">
        <f t="shared" si="2"/>
        <v>Mi</v>
      </c>
      <c r="K10" s="35"/>
      <c r="L10" s="35"/>
      <c r="M10" s="35"/>
      <c r="N10" s="36" t="str">
        <f>IFERROR(VLOOKUP(I10,Steuerung!$A$11:$B$162,2,0),"")</f>
        <v/>
      </c>
      <c r="O10" s="55" t="str">
        <f t="shared" si="3"/>
        <v/>
      </c>
      <c r="Q10" s="34">
        <f t="shared" si="14"/>
        <v>43715</v>
      </c>
      <c r="R10" s="38" t="str">
        <f t="shared" si="4"/>
        <v>Sa</v>
      </c>
      <c r="S10" s="35"/>
      <c r="T10" s="35"/>
      <c r="U10" s="35"/>
      <c r="V10" s="36" t="str">
        <f>IFERROR(VLOOKUP(Q10,Steuerung!$A$11:$B$162,2,0),"")</f>
        <v/>
      </c>
      <c r="W10" s="55" t="str">
        <f t="shared" si="5"/>
        <v/>
      </c>
      <c r="Y10" s="34">
        <f t="shared" si="15"/>
        <v>43745</v>
      </c>
      <c r="Z10" s="38" t="str">
        <f t="shared" si="6"/>
        <v>Mo</v>
      </c>
      <c r="AA10" s="35"/>
      <c r="AB10" s="35"/>
      <c r="AC10" s="35"/>
      <c r="AD10" s="36" t="str">
        <f>IFERROR(VLOOKUP(Y10,Steuerung!$A$11:$B$162,2,0),"")</f>
        <v/>
      </c>
      <c r="AE10" s="55">
        <f t="shared" si="7"/>
        <v>41</v>
      </c>
      <c r="AG10" s="34">
        <f t="shared" si="16"/>
        <v>43776</v>
      </c>
      <c r="AH10" s="38" t="str">
        <f t="shared" si="8"/>
        <v>Do</v>
      </c>
      <c r="AI10" s="35"/>
      <c r="AJ10" s="35"/>
      <c r="AK10" s="35"/>
      <c r="AL10" s="36" t="str">
        <f>IFERROR(VLOOKUP(AG10,Steuerung!$A$11:$B$162,2,0),"")</f>
        <v/>
      </c>
      <c r="AM10" s="55" t="str">
        <f t="shared" si="9"/>
        <v/>
      </c>
      <c r="AO10" s="34">
        <f t="shared" si="17"/>
        <v>43806</v>
      </c>
      <c r="AP10" s="38" t="str">
        <f t="shared" si="10"/>
        <v>Sa</v>
      </c>
      <c r="AQ10" s="35"/>
      <c r="AR10" s="35"/>
      <c r="AS10" s="35"/>
      <c r="AT10" s="36" t="str">
        <f>IFERROR(VLOOKUP(AO10,Steuerung!$A$11:$B$162,2,0),"")</f>
        <v/>
      </c>
      <c r="AU10" s="55" t="str">
        <f t="shared" si="11"/>
        <v/>
      </c>
    </row>
    <row r="11" spans="1:47" s="37" customFormat="1" ht="18.600000000000001" customHeight="1" thickTop="1" thickBot="1" x14ac:dyDescent="0.25">
      <c r="A11" s="34">
        <f t="shared" si="12"/>
        <v>43654</v>
      </c>
      <c r="B11" s="38" t="str">
        <f t="shared" si="0"/>
        <v>Mo</v>
      </c>
      <c r="C11" s="35"/>
      <c r="D11" s="35"/>
      <c r="E11" s="35"/>
      <c r="F11" s="36" t="str">
        <f>IFERROR(VLOOKUP(A11,Steuerung!$A$11:$B$38,2,0),"")</f>
        <v/>
      </c>
      <c r="G11" s="55">
        <f t="shared" si="1"/>
        <v>28</v>
      </c>
      <c r="I11" s="34">
        <f t="shared" si="13"/>
        <v>43685</v>
      </c>
      <c r="J11" s="38" t="str">
        <f t="shared" si="2"/>
        <v>Do</v>
      </c>
      <c r="K11" s="35"/>
      <c r="L11" s="35"/>
      <c r="M11" s="35"/>
      <c r="N11" s="36" t="str">
        <f>IFERROR(VLOOKUP(I11,Steuerung!$A$11:$B$162,2,0),"")</f>
        <v/>
      </c>
      <c r="O11" s="55" t="str">
        <f t="shared" si="3"/>
        <v/>
      </c>
      <c r="Q11" s="34">
        <f t="shared" si="14"/>
        <v>43716</v>
      </c>
      <c r="R11" s="34" t="str">
        <f t="shared" si="4"/>
        <v>So</v>
      </c>
      <c r="S11" s="35"/>
      <c r="T11" s="35"/>
      <c r="U11" s="35"/>
      <c r="V11" s="36" t="str">
        <f>IFERROR(VLOOKUP(Q11,Steuerung!$A$11:$B$162,2,0),"")</f>
        <v/>
      </c>
      <c r="W11" s="55" t="str">
        <f t="shared" si="5"/>
        <v/>
      </c>
      <c r="Y11" s="34">
        <f t="shared" si="15"/>
        <v>43746</v>
      </c>
      <c r="Z11" s="38" t="str">
        <f t="shared" si="6"/>
        <v>Di</v>
      </c>
      <c r="AA11" s="35"/>
      <c r="AB11" s="35"/>
      <c r="AC11" s="35"/>
      <c r="AD11" s="36" t="str">
        <f>IFERROR(VLOOKUP(Y11,Steuerung!$A$11:$B$162,2,0),"")</f>
        <v/>
      </c>
      <c r="AE11" s="55" t="str">
        <f t="shared" si="7"/>
        <v/>
      </c>
      <c r="AG11" s="34">
        <f t="shared" si="16"/>
        <v>43777</v>
      </c>
      <c r="AH11" s="38" t="str">
        <f t="shared" si="8"/>
        <v>Fr</v>
      </c>
      <c r="AI11" s="35"/>
      <c r="AJ11" s="35"/>
      <c r="AK11" s="35"/>
      <c r="AL11" s="36" t="str">
        <f>IFERROR(VLOOKUP(AG11,Steuerung!$A$11:$B$162,2,0),"")</f>
        <v/>
      </c>
      <c r="AM11" s="55" t="str">
        <f t="shared" si="9"/>
        <v/>
      </c>
      <c r="AO11" s="34">
        <f t="shared" si="17"/>
        <v>43807</v>
      </c>
      <c r="AP11" s="38" t="str">
        <f t="shared" si="10"/>
        <v>So</v>
      </c>
      <c r="AQ11" s="35"/>
      <c r="AR11" s="35"/>
      <c r="AS11" s="35"/>
      <c r="AT11" s="36" t="str">
        <f>IFERROR(VLOOKUP(AO11,Steuerung!$A$11:$B$162,2,0),"")</f>
        <v>2. Advent</v>
      </c>
      <c r="AU11" s="55" t="str">
        <f t="shared" si="11"/>
        <v/>
      </c>
    </row>
    <row r="12" spans="1:47" s="37" customFormat="1" ht="18.600000000000001" customHeight="1" thickTop="1" thickBot="1" x14ac:dyDescent="0.25">
      <c r="A12" s="34">
        <f t="shared" si="12"/>
        <v>43655</v>
      </c>
      <c r="B12" s="38" t="str">
        <f t="shared" si="0"/>
        <v>Di</v>
      </c>
      <c r="C12" s="35"/>
      <c r="D12" s="35"/>
      <c r="E12" s="35"/>
      <c r="F12" s="36" t="str">
        <f>IFERROR(VLOOKUP(A12,Steuerung!$A$11:$B$38,2,0),"")</f>
        <v/>
      </c>
      <c r="G12" s="55" t="str">
        <f t="shared" si="1"/>
        <v/>
      </c>
      <c r="I12" s="34">
        <f t="shared" si="13"/>
        <v>43686</v>
      </c>
      <c r="J12" s="38" t="str">
        <f t="shared" si="2"/>
        <v>Fr</v>
      </c>
      <c r="K12" s="35"/>
      <c r="L12" s="35"/>
      <c r="M12" s="35"/>
      <c r="N12" s="36" t="str">
        <f>IFERROR(VLOOKUP(I12,Steuerung!$A$11:$B$162,2,0),"")</f>
        <v/>
      </c>
      <c r="O12" s="55" t="str">
        <f t="shared" si="3"/>
        <v/>
      </c>
      <c r="Q12" s="34">
        <f t="shared" si="14"/>
        <v>43717</v>
      </c>
      <c r="R12" s="38" t="str">
        <f t="shared" si="4"/>
        <v>Mo</v>
      </c>
      <c r="S12" s="35"/>
      <c r="T12" s="35"/>
      <c r="U12" s="35"/>
      <c r="V12" s="36" t="str">
        <f>IFERROR(VLOOKUP(Q12,Steuerung!$A$11:$B$162,2,0),"")</f>
        <v/>
      </c>
      <c r="W12" s="55">
        <f t="shared" si="5"/>
        <v>37</v>
      </c>
      <c r="Y12" s="34">
        <f t="shared" si="15"/>
        <v>43747</v>
      </c>
      <c r="Z12" s="38" t="str">
        <f t="shared" si="6"/>
        <v>Mi</v>
      </c>
      <c r="AA12" s="35"/>
      <c r="AB12" s="35"/>
      <c r="AC12" s="35"/>
      <c r="AD12" s="36" t="str">
        <f>IFERROR(VLOOKUP(Y12,Steuerung!$A$11:$B$162,2,0),"")</f>
        <v/>
      </c>
      <c r="AE12" s="55" t="str">
        <f t="shared" si="7"/>
        <v/>
      </c>
      <c r="AG12" s="34">
        <f t="shared" si="16"/>
        <v>43778</v>
      </c>
      <c r="AH12" s="38" t="str">
        <f t="shared" si="8"/>
        <v>Sa</v>
      </c>
      <c r="AI12" s="35"/>
      <c r="AJ12" s="35"/>
      <c r="AK12" s="35"/>
      <c r="AL12" s="36" t="str">
        <f>IFERROR(VLOOKUP(AG12,Steuerung!$A$11:$B$162,2,0),"")</f>
        <v>Mauerfall 1989</v>
      </c>
      <c r="AM12" s="55" t="str">
        <f t="shared" si="9"/>
        <v/>
      </c>
      <c r="AO12" s="34">
        <f t="shared" si="17"/>
        <v>43808</v>
      </c>
      <c r="AP12" s="38" t="str">
        <f t="shared" si="10"/>
        <v>Mo</v>
      </c>
      <c r="AQ12" s="35"/>
      <c r="AR12" s="35"/>
      <c r="AS12" s="35"/>
      <c r="AT12" s="36" t="str">
        <f>IFERROR(VLOOKUP(AO12,Steuerung!$A$11:$B$162,2,0),"")</f>
        <v/>
      </c>
      <c r="AU12" s="55">
        <f t="shared" si="11"/>
        <v>50</v>
      </c>
    </row>
    <row r="13" spans="1:47" s="37" customFormat="1" ht="18.600000000000001" customHeight="1" thickTop="1" thickBot="1" x14ac:dyDescent="0.25">
      <c r="A13" s="34">
        <f t="shared" si="12"/>
        <v>43656</v>
      </c>
      <c r="B13" s="38" t="str">
        <f t="shared" si="0"/>
        <v>Mi</v>
      </c>
      <c r="C13" s="35"/>
      <c r="D13" s="35"/>
      <c r="E13" s="35"/>
      <c r="F13" s="36" t="str">
        <f>IFERROR(VLOOKUP(A13,Steuerung!$A$11:$B$38,2,0),"")</f>
        <v/>
      </c>
      <c r="G13" s="55" t="str">
        <f t="shared" si="1"/>
        <v/>
      </c>
      <c r="I13" s="34">
        <f t="shared" si="13"/>
        <v>43687</v>
      </c>
      <c r="J13" s="38" t="str">
        <f t="shared" si="2"/>
        <v>Sa</v>
      </c>
      <c r="K13" s="35"/>
      <c r="L13" s="35"/>
      <c r="M13" s="35"/>
      <c r="N13" s="36" t="str">
        <f>IFERROR(VLOOKUP(I13,Steuerung!$A$11:$B$162,2,0),"")</f>
        <v/>
      </c>
      <c r="O13" s="55" t="str">
        <f t="shared" si="3"/>
        <v/>
      </c>
      <c r="Q13" s="34">
        <f t="shared" si="14"/>
        <v>43718</v>
      </c>
      <c r="R13" s="38" t="str">
        <f t="shared" si="4"/>
        <v>Di</v>
      </c>
      <c r="S13" s="35"/>
      <c r="T13" s="35"/>
      <c r="U13" s="35"/>
      <c r="V13" s="36" t="str">
        <f>IFERROR(VLOOKUP(Q13,Steuerung!$A$11:$B$162,2,0),"")</f>
        <v/>
      </c>
      <c r="W13" s="55" t="str">
        <f t="shared" si="5"/>
        <v/>
      </c>
      <c r="Y13" s="34">
        <f t="shared" si="15"/>
        <v>43748</v>
      </c>
      <c r="Z13" s="38" t="str">
        <f t="shared" si="6"/>
        <v>Do</v>
      </c>
      <c r="AA13" s="35"/>
      <c r="AB13" s="35"/>
      <c r="AC13" s="35"/>
      <c r="AD13" s="36" t="str">
        <f>IFERROR(VLOOKUP(Y13,Steuerung!$A$11:$B$162,2,0),"")</f>
        <v/>
      </c>
      <c r="AE13" s="55" t="str">
        <f t="shared" si="7"/>
        <v/>
      </c>
      <c r="AG13" s="34">
        <f t="shared" si="16"/>
        <v>43779</v>
      </c>
      <c r="AH13" s="38" t="str">
        <f t="shared" si="8"/>
        <v>So</v>
      </c>
      <c r="AI13" s="35"/>
      <c r="AJ13" s="35"/>
      <c r="AK13" s="35"/>
      <c r="AL13" s="36" t="str">
        <f>IFERROR(VLOOKUP(AG13,Steuerung!$A$11:$B$162,2,0),"")</f>
        <v/>
      </c>
      <c r="AM13" s="55" t="str">
        <f t="shared" si="9"/>
        <v/>
      </c>
      <c r="AO13" s="34">
        <f t="shared" si="17"/>
        <v>43809</v>
      </c>
      <c r="AP13" s="38" t="str">
        <f t="shared" si="10"/>
        <v>Di</v>
      </c>
      <c r="AQ13" s="35"/>
      <c r="AR13" s="35"/>
      <c r="AS13" s="35"/>
      <c r="AT13" s="36" t="str">
        <f>IFERROR(VLOOKUP(AO13,Steuerung!$A$11:$B$162,2,0),"")</f>
        <v/>
      </c>
      <c r="AU13" s="55" t="str">
        <f t="shared" si="11"/>
        <v/>
      </c>
    </row>
    <row r="14" spans="1:47" s="37" customFormat="1" ht="18.600000000000001" customHeight="1" thickTop="1" thickBot="1" x14ac:dyDescent="0.25">
      <c r="A14" s="34">
        <f t="shared" si="12"/>
        <v>43657</v>
      </c>
      <c r="B14" s="38" t="str">
        <f t="shared" si="0"/>
        <v>Do</v>
      </c>
      <c r="C14" s="35"/>
      <c r="D14" s="35"/>
      <c r="E14" s="35"/>
      <c r="F14" s="36" t="str">
        <f>IFERROR(VLOOKUP(A14,Steuerung!$A$11:$B$38,2,0),"")</f>
        <v/>
      </c>
      <c r="G14" s="55" t="str">
        <f t="shared" si="1"/>
        <v/>
      </c>
      <c r="I14" s="34">
        <f t="shared" si="13"/>
        <v>43688</v>
      </c>
      <c r="J14" s="38" t="str">
        <f t="shared" si="2"/>
        <v>So</v>
      </c>
      <c r="K14" s="35"/>
      <c r="L14" s="35"/>
      <c r="M14" s="35"/>
      <c r="N14" s="36" t="str">
        <f>IFERROR(VLOOKUP(I14,Steuerung!$A$11:$B$162,2,0),"")</f>
        <v/>
      </c>
      <c r="O14" s="55" t="str">
        <f t="shared" si="3"/>
        <v/>
      </c>
      <c r="Q14" s="34">
        <f t="shared" si="14"/>
        <v>43719</v>
      </c>
      <c r="R14" s="38" t="str">
        <f t="shared" si="4"/>
        <v>Mi</v>
      </c>
      <c r="S14" s="35"/>
      <c r="T14" s="35"/>
      <c r="U14" s="35"/>
      <c r="V14" s="36" t="str">
        <f>IFERROR(VLOOKUP(Q14,Steuerung!$A$11:$B$162,2,0),"")</f>
        <v/>
      </c>
      <c r="W14" s="55" t="str">
        <f t="shared" si="5"/>
        <v/>
      </c>
      <c r="Y14" s="34">
        <f t="shared" si="15"/>
        <v>43749</v>
      </c>
      <c r="Z14" s="38" t="str">
        <f t="shared" si="6"/>
        <v>Fr</v>
      </c>
      <c r="AA14" s="35"/>
      <c r="AB14" s="35"/>
      <c r="AC14" s="35"/>
      <c r="AD14" s="36" t="str">
        <f>IFERROR(VLOOKUP(Y14,Steuerung!$A$11:$B$162,2,0),"")</f>
        <v/>
      </c>
      <c r="AE14" s="55" t="str">
        <f t="shared" si="7"/>
        <v/>
      </c>
      <c r="AG14" s="34">
        <f t="shared" si="16"/>
        <v>43780</v>
      </c>
      <c r="AH14" s="38" t="str">
        <f t="shared" si="8"/>
        <v>Mo</v>
      </c>
      <c r="AI14" s="35"/>
      <c r="AJ14" s="35"/>
      <c r="AK14" s="35"/>
      <c r="AL14" s="36" t="str">
        <f>IFERROR(VLOOKUP(AG14,Steuerung!$A$11:$B$162,2,0),"")</f>
        <v>St. Martin</v>
      </c>
      <c r="AM14" s="55">
        <f t="shared" si="9"/>
        <v>46</v>
      </c>
      <c r="AO14" s="34">
        <f t="shared" si="17"/>
        <v>43810</v>
      </c>
      <c r="AP14" s="38" t="str">
        <f t="shared" si="10"/>
        <v>Mi</v>
      </c>
      <c r="AQ14" s="35"/>
      <c r="AR14" s="35"/>
      <c r="AS14" s="35"/>
      <c r="AT14" s="36" t="str">
        <f>IFERROR(VLOOKUP(AO14,Steuerung!$A$11:$B$162,2,0),"")</f>
        <v/>
      </c>
      <c r="AU14" s="55" t="str">
        <f t="shared" si="11"/>
        <v/>
      </c>
    </row>
    <row r="15" spans="1:47" s="37" customFormat="1" ht="18.600000000000001" customHeight="1" thickTop="1" thickBot="1" x14ac:dyDescent="0.25">
      <c r="A15" s="34">
        <f t="shared" si="12"/>
        <v>43658</v>
      </c>
      <c r="B15" s="38" t="str">
        <f t="shared" si="0"/>
        <v>Fr</v>
      </c>
      <c r="C15" s="35"/>
      <c r="D15" s="35"/>
      <c r="E15" s="35"/>
      <c r="F15" s="36" t="str">
        <f>IFERROR(VLOOKUP(A15,Steuerung!$A$11:$B$38,2,0),"")</f>
        <v/>
      </c>
      <c r="G15" s="55" t="str">
        <f t="shared" si="1"/>
        <v/>
      </c>
      <c r="I15" s="34">
        <f t="shared" si="13"/>
        <v>43689</v>
      </c>
      <c r="J15" s="38" t="str">
        <f t="shared" si="2"/>
        <v>Mo</v>
      </c>
      <c r="K15" s="35"/>
      <c r="L15" s="35"/>
      <c r="M15" s="35"/>
      <c r="N15" s="36" t="str">
        <f>IFERROR(VLOOKUP(I15,Steuerung!$A$11:$B$162,2,0),"")</f>
        <v/>
      </c>
      <c r="O15" s="55">
        <f t="shared" si="3"/>
        <v>33</v>
      </c>
      <c r="Q15" s="34">
        <f t="shared" si="14"/>
        <v>43720</v>
      </c>
      <c r="R15" s="38" t="str">
        <f t="shared" si="4"/>
        <v>Do</v>
      </c>
      <c r="S15" s="35"/>
      <c r="T15" s="35"/>
      <c r="U15" s="35"/>
      <c r="V15" s="36" t="str">
        <f>IFERROR(VLOOKUP(Q15,Steuerung!$A$11:$B$162,2,0),"")</f>
        <v/>
      </c>
      <c r="W15" s="55" t="str">
        <f t="shared" si="5"/>
        <v/>
      </c>
      <c r="Y15" s="34">
        <f t="shared" si="15"/>
        <v>43750</v>
      </c>
      <c r="Z15" s="38" t="str">
        <f t="shared" si="6"/>
        <v>Sa</v>
      </c>
      <c r="AA15" s="35"/>
      <c r="AB15" s="35"/>
      <c r="AC15" s="35"/>
      <c r="AD15" s="36" t="str">
        <f>IFERROR(VLOOKUP(Y15,Steuerung!$A$11:$B$162,2,0),"")</f>
        <v/>
      </c>
      <c r="AE15" s="55" t="str">
        <f t="shared" si="7"/>
        <v/>
      </c>
      <c r="AG15" s="34">
        <f t="shared" si="16"/>
        <v>43781</v>
      </c>
      <c r="AH15" s="38" t="str">
        <f t="shared" si="8"/>
        <v>Di</v>
      </c>
      <c r="AI15" s="35"/>
      <c r="AJ15" s="35"/>
      <c r="AK15" s="35"/>
      <c r="AL15" s="36" t="str">
        <f>IFERROR(VLOOKUP(AG15,Steuerung!$A$11:$B$162,2,0),"")</f>
        <v/>
      </c>
      <c r="AM15" s="55" t="str">
        <f t="shared" si="9"/>
        <v/>
      </c>
      <c r="AO15" s="34">
        <f t="shared" si="17"/>
        <v>43811</v>
      </c>
      <c r="AP15" s="38" t="str">
        <f t="shared" si="10"/>
        <v>Do</v>
      </c>
      <c r="AQ15" s="35"/>
      <c r="AR15" s="35"/>
      <c r="AS15" s="35"/>
      <c r="AT15" s="36" t="str">
        <f>IFERROR(VLOOKUP(AO15,Steuerung!$A$11:$B$162,2,0),"")</f>
        <v/>
      </c>
      <c r="AU15" s="55" t="str">
        <f t="shared" si="11"/>
        <v/>
      </c>
    </row>
    <row r="16" spans="1:47" s="37" customFormat="1" ht="18.600000000000001" customHeight="1" thickTop="1" thickBot="1" x14ac:dyDescent="0.25">
      <c r="A16" s="34">
        <f t="shared" si="12"/>
        <v>43659</v>
      </c>
      <c r="B16" s="38" t="str">
        <f t="shared" si="0"/>
        <v>Sa</v>
      </c>
      <c r="C16" s="35"/>
      <c r="D16" s="35"/>
      <c r="E16" s="35"/>
      <c r="F16" s="36" t="str">
        <f>IFERROR(VLOOKUP(A16,Steuerung!$A$11:$B$38,2,0),"")</f>
        <v/>
      </c>
      <c r="G16" s="55" t="str">
        <f t="shared" si="1"/>
        <v/>
      </c>
      <c r="I16" s="34">
        <f t="shared" si="13"/>
        <v>43690</v>
      </c>
      <c r="J16" s="38" t="str">
        <f t="shared" si="2"/>
        <v>Di</v>
      </c>
      <c r="K16" s="35"/>
      <c r="L16" s="35"/>
      <c r="M16" s="35"/>
      <c r="N16" s="36" t="str">
        <f>IFERROR(VLOOKUP(I16,Steuerung!$A$11:$B$162,2,0),"")</f>
        <v/>
      </c>
      <c r="O16" s="55" t="str">
        <f t="shared" si="3"/>
        <v/>
      </c>
      <c r="Q16" s="34">
        <f t="shared" si="14"/>
        <v>43721</v>
      </c>
      <c r="R16" s="38" t="str">
        <f t="shared" si="4"/>
        <v>Fr</v>
      </c>
      <c r="S16" s="35"/>
      <c r="T16" s="35"/>
      <c r="U16" s="35"/>
      <c r="V16" s="36" t="str">
        <f>IFERROR(VLOOKUP(Q16,Steuerung!$A$11:$B$162,2,0),"")</f>
        <v/>
      </c>
      <c r="W16" s="55" t="str">
        <f t="shared" si="5"/>
        <v/>
      </c>
      <c r="Y16" s="34">
        <f t="shared" si="15"/>
        <v>43751</v>
      </c>
      <c r="Z16" s="38" t="str">
        <f t="shared" si="6"/>
        <v>So</v>
      </c>
      <c r="AA16" s="35"/>
      <c r="AB16" s="35"/>
      <c r="AC16" s="35"/>
      <c r="AD16" s="36" t="str">
        <f>IFERROR(VLOOKUP(Y16,Steuerung!$A$11:$B$162,2,0),"")</f>
        <v/>
      </c>
      <c r="AE16" s="55" t="str">
        <f t="shared" si="7"/>
        <v/>
      </c>
      <c r="AG16" s="34">
        <f t="shared" si="16"/>
        <v>43782</v>
      </c>
      <c r="AH16" s="38" t="str">
        <f t="shared" si="8"/>
        <v>Mi</v>
      </c>
      <c r="AI16" s="35"/>
      <c r="AJ16" s="35"/>
      <c r="AK16" s="35"/>
      <c r="AL16" s="36" t="str">
        <f>IFERROR(VLOOKUP(AG16,Steuerung!$A$11:$B$162,2,0),"")</f>
        <v/>
      </c>
      <c r="AM16" s="55" t="str">
        <f t="shared" si="9"/>
        <v/>
      </c>
      <c r="AO16" s="34">
        <f t="shared" si="17"/>
        <v>43812</v>
      </c>
      <c r="AP16" s="38" t="str">
        <f t="shared" si="10"/>
        <v>Fr</v>
      </c>
      <c r="AQ16" s="35"/>
      <c r="AR16" s="35"/>
      <c r="AS16" s="35"/>
      <c r="AT16" s="36" t="str">
        <f>IFERROR(VLOOKUP(AO16,Steuerung!$A$11:$B$162,2,0),"")</f>
        <v/>
      </c>
      <c r="AU16" s="55" t="str">
        <f t="shared" si="11"/>
        <v/>
      </c>
    </row>
    <row r="17" spans="1:47" s="37" customFormat="1" ht="18.600000000000001" customHeight="1" thickTop="1" thickBot="1" x14ac:dyDescent="0.25">
      <c r="A17" s="34">
        <f t="shared" si="12"/>
        <v>43660</v>
      </c>
      <c r="B17" s="38" t="str">
        <f t="shared" si="0"/>
        <v>So</v>
      </c>
      <c r="C17" s="35"/>
      <c r="D17" s="35"/>
      <c r="E17" s="35"/>
      <c r="F17" s="36" t="str">
        <f>IFERROR(VLOOKUP(A17,Steuerung!$A$11:$B$38,2,0),"")</f>
        <v/>
      </c>
      <c r="G17" s="55" t="str">
        <f t="shared" si="1"/>
        <v/>
      </c>
      <c r="I17" s="34">
        <f t="shared" si="13"/>
        <v>43691</v>
      </c>
      <c r="J17" s="38" t="str">
        <f t="shared" si="2"/>
        <v>Mi</v>
      </c>
      <c r="K17" s="35"/>
      <c r="L17" s="35"/>
      <c r="M17" s="35"/>
      <c r="N17" s="36" t="str">
        <f>IFERROR(VLOOKUP(I17,Steuerung!$A$11:$B$162,2,0),"")</f>
        <v/>
      </c>
      <c r="O17" s="55" t="str">
        <f t="shared" si="3"/>
        <v/>
      </c>
      <c r="Q17" s="34">
        <f t="shared" si="14"/>
        <v>43722</v>
      </c>
      <c r="R17" s="38" t="str">
        <f t="shared" si="4"/>
        <v>Sa</v>
      </c>
      <c r="S17" s="35"/>
      <c r="T17" s="35"/>
      <c r="U17" s="35"/>
      <c r="V17" s="36" t="str">
        <f>IFERROR(VLOOKUP(Q17,Steuerung!$A$11:$B$162,2,0),"")</f>
        <v/>
      </c>
      <c r="W17" s="55" t="str">
        <f t="shared" si="5"/>
        <v/>
      </c>
      <c r="Y17" s="34">
        <f t="shared" si="15"/>
        <v>43752</v>
      </c>
      <c r="Z17" s="38" t="str">
        <f t="shared" si="6"/>
        <v>Mo</v>
      </c>
      <c r="AA17" s="35"/>
      <c r="AB17" s="35"/>
      <c r="AC17" s="35"/>
      <c r="AD17" s="36" t="str">
        <f>IFERROR(VLOOKUP(Y17,Steuerung!$A$11:$B$162,2,0),"")</f>
        <v/>
      </c>
      <c r="AE17" s="55">
        <f t="shared" si="7"/>
        <v>42</v>
      </c>
      <c r="AG17" s="34">
        <f t="shared" si="16"/>
        <v>43783</v>
      </c>
      <c r="AH17" s="38" t="str">
        <f t="shared" si="8"/>
        <v>Do</v>
      </c>
      <c r="AI17" s="35"/>
      <c r="AJ17" s="35"/>
      <c r="AK17" s="35"/>
      <c r="AL17" s="36" t="str">
        <f>IFERROR(VLOOKUP(AG17,Steuerung!$A$11:$B$162,2,0),"")</f>
        <v/>
      </c>
      <c r="AM17" s="55" t="str">
        <f t="shared" si="9"/>
        <v/>
      </c>
      <c r="AO17" s="34">
        <f t="shared" si="17"/>
        <v>43813</v>
      </c>
      <c r="AP17" s="38" t="str">
        <f t="shared" si="10"/>
        <v>Sa</v>
      </c>
      <c r="AQ17" s="35"/>
      <c r="AR17" s="35"/>
      <c r="AS17" s="35"/>
      <c r="AT17" s="36" t="str">
        <f>IFERROR(VLOOKUP(AO17,Steuerung!$A$11:$B$162,2,0),"")</f>
        <v/>
      </c>
      <c r="AU17" s="55" t="str">
        <f t="shared" si="11"/>
        <v/>
      </c>
    </row>
    <row r="18" spans="1:47" s="37" customFormat="1" ht="18.600000000000001" customHeight="1" thickTop="1" thickBot="1" x14ac:dyDescent="0.25">
      <c r="A18" s="34">
        <f t="shared" si="12"/>
        <v>43661</v>
      </c>
      <c r="B18" s="38" t="str">
        <f t="shared" si="0"/>
        <v>Mo</v>
      </c>
      <c r="C18" s="35"/>
      <c r="D18" s="35"/>
      <c r="E18" s="35"/>
      <c r="F18" s="36" t="s">
        <v>54</v>
      </c>
      <c r="G18" s="55">
        <f t="shared" si="1"/>
        <v>29</v>
      </c>
      <c r="I18" s="34">
        <f t="shared" si="13"/>
        <v>43692</v>
      </c>
      <c r="J18" s="38" t="str">
        <f t="shared" si="2"/>
        <v>Do</v>
      </c>
      <c r="K18" s="35"/>
      <c r="L18" s="35"/>
      <c r="M18" s="35"/>
      <c r="N18" s="36" t="str">
        <f>IFERROR(VLOOKUP(I18,Steuerung!$A$11:$B$162,2,0),"")</f>
        <v/>
      </c>
      <c r="O18" s="55" t="str">
        <f t="shared" si="3"/>
        <v/>
      </c>
      <c r="Q18" s="34">
        <f t="shared" si="14"/>
        <v>43723</v>
      </c>
      <c r="R18" s="38" t="str">
        <f t="shared" si="4"/>
        <v>So</v>
      </c>
      <c r="S18" s="35"/>
      <c r="T18" s="35"/>
      <c r="U18" s="35"/>
      <c r="V18" s="36" t="str">
        <f>IFERROR(VLOOKUP(Q18,Steuerung!$A$11:$B$162,2,0),"")</f>
        <v/>
      </c>
      <c r="W18" s="55" t="str">
        <f t="shared" si="5"/>
        <v/>
      </c>
      <c r="Y18" s="34">
        <f t="shared" si="15"/>
        <v>43753</v>
      </c>
      <c r="Z18" s="38" t="str">
        <f t="shared" si="6"/>
        <v>Di</v>
      </c>
      <c r="AA18" s="35"/>
      <c r="AB18" s="35"/>
      <c r="AC18" s="35"/>
      <c r="AD18" s="36" t="str">
        <f>IFERROR(VLOOKUP(Y18,Steuerung!$A$11:$B$162,2,0),"")</f>
        <v/>
      </c>
      <c r="AE18" s="55" t="str">
        <f t="shared" si="7"/>
        <v/>
      </c>
      <c r="AG18" s="34">
        <f t="shared" si="16"/>
        <v>43784</v>
      </c>
      <c r="AH18" s="38" t="str">
        <f t="shared" si="8"/>
        <v>Fr</v>
      </c>
      <c r="AI18" s="35"/>
      <c r="AJ18" s="35"/>
      <c r="AK18" s="35"/>
      <c r="AL18" s="36" t="str">
        <f>IFERROR(VLOOKUP(AG18,Steuerung!$A$11:$B$162,2,0),"")</f>
        <v/>
      </c>
      <c r="AM18" s="55" t="str">
        <f t="shared" si="9"/>
        <v/>
      </c>
      <c r="AO18" s="34">
        <f t="shared" si="17"/>
        <v>43814</v>
      </c>
      <c r="AP18" s="38" t="str">
        <f t="shared" si="10"/>
        <v>So</v>
      </c>
      <c r="AQ18" s="35"/>
      <c r="AR18" s="35"/>
      <c r="AS18" s="35"/>
      <c r="AT18" s="36" t="str">
        <f>IFERROR(VLOOKUP(AO18,Steuerung!$A$11:$B$162,2,0),"")</f>
        <v>3. Advent</v>
      </c>
      <c r="AU18" s="55" t="str">
        <f t="shared" si="11"/>
        <v/>
      </c>
    </row>
    <row r="19" spans="1:47" s="37" customFormat="1" ht="18.600000000000001" customHeight="1" thickTop="1" thickBot="1" x14ac:dyDescent="0.25">
      <c r="A19" s="34">
        <f t="shared" si="12"/>
        <v>43662</v>
      </c>
      <c r="B19" s="38" t="str">
        <f t="shared" si="0"/>
        <v>Di</v>
      </c>
      <c r="C19" s="35"/>
      <c r="D19" s="35"/>
      <c r="E19" s="35"/>
      <c r="F19" s="36" t="s">
        <v>54</v>
      </c>
      <c r="G19" s="55" t="str">
        <f t="shared" si="1"/>
        <v/>
      </c>
      <c r="I19" s="34">
        <f t="shared" si="13"/>
        <v>43693</v>
      </c>
      <c r="J19" s="38" t="str">
        <f t="shared" si="2"/>
        <v>Fr</v>
      </c>
      <c r="K19" s="35"/>
      <c r="L19" s="35"/>
      <c r="M19" s="35"/>
      <c r="N19" s="36" t="str">
        <f>IFERROR(VLOOKUP(I19,Steuerung!$A$11:$B$162,2,0),"")</f>
        <v/>
      </c>
      <c r="O19" s="55" t="str">
        <f t="shared" si="3"/>
        <v/>
      </c>
      <c r="Q19" s="34">
        <f t="shared" si="14"/>
        <v>43724</v>
      </c>
      <c r="R19" s="38" t="str">
        <f t="shared" si="4"/>
        <v>Mo</v>
      </c>
      <c r="S19" s="35"/>
      <c r="T19" s="35"/>
      <c r="U19" s="35"/>
      <c r="V19" s="36" t="str">
        <f>IFERROR(VLOOKUP(Q19,Steuerung!$A$11:$B$162,2,0),"")</f>
        <v/>
      </c>
      <c r="W19" s="55">
        <f t="shared" si="5"/>
        <v>38</v>
      </c>
      <c r="Y19" s="34">
        <f t="shared" si="15"/>
        <v>43754</v>
      </c>
      <c r="Z19" s="38" t="str">
        <f t="shared" si="6"/>
        <v>Mi</v>
      </c>
      <c r="AA19" s="35"/>
      <c r="AB19" s="35"/>
      <c r="AC19" s="35"/>
      <c r="AD19" s="36" t="str">
        <f>IFERROR(VLOOKUP(Y19,Steuerung!$A$11:$B$162,2,0),"")</f>
        <v/>
      </c>
      <c r="AE19" s="55" t="str">
        <f t="shared" si="7"/>
        <v/>
      </c>
      <c r="AG19" s="34">
        <f t="shared" si="16"/>
        <v>43785</v>
      </c>
      <c r="AH19" s="38" t="str">
        <f t="shared" si="8"/>
        <v>Sa</v>
      </c>
      <c r="AI19" s="35"/>
      <c r="AJ19" s="35"/>
      <c r="AK19" s="35"/>
      <c r="AL19" s="36" t="str">
        <f>IFERROR(VLOOKUP(AG19,Steuerung!$A$11:$B$162,2,0),"")</f>
        <v/>
      </c>
      <c r="AM19" s="55" t="str">
        <f t="shared" si="9"/>
        <v/>
      </c>
      <c r="AO19" s="34">
        <f t="shared" si="17"/>
        <v>43815</v>
      </c>
      <c r="AP19" s="38" t="str">
        <f t="shared" si="10"/>
        <v>Mo</v>
      </c>
      <c r="AQ19" s="35"/>
      <c r="AR19" s="35"/>
      <c r="AS19" s="35"/>
      <c r="AT19" s="36" t="str">
        <f>IFERROR(VLOOKUP(AO19,Steuerung!$A$11:$B$162,2,0),"")</f>
        <v/>
      </c>
      <c r="AU19" s="55">
        <f t="shared" si="11"/>
        <v>51</v>
      </c>
    </row>
    <row r="20" spans="1:47" s="37" customFormat="1" ht="18.600000000000001" customHeight="1" thickTop="1" thickBot="1" x14ac:dyDescent="0.25">
      <c r="A20" s="34">
        <f t="shared" si="12"/>
        <v>43663</v>
      </c>
      <c r="B20" s="38" t="str">
        <f t="shared" si="0"/>
        <v>Mi</v>
      </c>
      <c r="C20" s="35"/>
      <c r="D20" s="35"/>
      <c r="E20" s="35"/>
      <c r="F20" s="36" t="s">
        <v>54</v>
      </c>
      <c r="G20" s="55" t="str">
        <f t="shared" si="1"/>
        <v/>
      </c>
      <c r="I20" s="34">
        <f t="shared" si="13"/>
        <v>43694</v>
      </c>
      <c r="J20" s="38" t="str">
        <f t="shared" si="2"/>
        <v>Sa</v>
      </c>
      <c r="K20" s="35"/>
      <c r="L20" s="35"/>
      <c r="M20" s="35"/>
      <c r="N20" s="36" t="str">
        <f>IFERROR(VLOOKUP(I20,Steuerung!$A$11:$B$162,2,0),"")</f>
        <v/>
      </c>
      <c r="O20" s="55" t="str">
        <f t="shared" si="3"/>
        <v/>
      </c>
      <c r="Q20" s="34">
        <f t="shared" si="14"/>
        <v>43725</v>
      </c>
      <c r="R20" s="38" t="str">
        <f t="shared" si="4"/>
        <v>Di</v>
      </c>
      <c r="S20" s="35"/>
      <c r="T20" s="35"/>
      <c r="U20" s="35"/>
      <c r="V20" s="36" t="str">
        <f>IFERROR(VLOOKUP(Q20,Steuerung!$A$11:$B$162,2,0),"")</f>
        <v/>
      </c>
      <c r="W20" s="55" t="str">
        <f t="shared" si="5"/>
        <v/>
      </c>
      <c r="Y20" s="34">
        <f t="shared" si="15"/>
        <v>43755</v>
      </c>
      <c r="Z20" s="38" t="str">
        <f t="shared" si="6"/>
        <v>Do</v>
      </c>
      <c r="AA20" s="35"/>
      <c r="AB20" s="35"/>
      <c r="AC20" s="35"/>
      <c r="AD20" s="36" t="str">
        <f>IFERROR(VLOOKUP(Y20,Steuerung!$A$11:$B$162,2,0),"")</f>
        <v/>
      </c>
      <c r="AE20" s="55" t="str">
        <f t="shared" si="7"/>
        <v/>
      </c>
      <c r="AG20" s="34">
        <f t="shared" si="16"/>
        <v>43786</v>
      </c>
      <c r="AH20" s="38" t="str">
        <f t="shared" si="8"/>
        <v>So</v>
      </c>
      <c r="AI20" s="35"/>
      <c r="AJ20" s="35"/>
      <c r="AK20" s="35"/>
      <c r="AL20" s="36" t="str">
        <f>IFERROR(VLOOKUP(AG20,Steuerung!$A$11:$B$162,2,0),"")</f>
        <v/>
      </c>
      <c r="AM20" s="55" t="str">
        <f t="shared" si="9"/>
        <v/>
      </c>
      <c r="AO20" s="34">
        <f t="shared" si="17"/>
        <v>43816</v>
      </c>
      <c r="AP20" s="38" t="str">
        <f t="shared" si="10"/>
        <v>Di</v>
      </c>
      <c r="AQ20" s="35"/>
      <c r="AR20" s="35"/>
      <c r="AS20" s="35"/>
      <c r="AT20" s="36" t="str">
        <f>IFERROR(VLOOKUP(AO20,Steuerung!$A$11:$B$162,2,0),"")</f>
        <v/>
      </c>
      <c r="AU20" s="55" t="str">
        <f t="shared" si="11"/>
        <v/>
      </c>
    </row>
    <row r="21" spans="1:47" s="37" customFormat="1" ht="18.600000000000001" customHeight="1" thickTop="1" thickBot="1" x14ac:dyDescent="0.25">
      <c r="A21" s="34">
        <f t="shared" si="12"/>
        <v>43664</v>
      </c>
      <c r="B21" s="38" t="str">
        <f t="shared" si="0"/>
        <v>Do</v>
      </c>
      <c r="C21" s="35"/>
      <c r="D21" s="35"/>
      <c r="E21" s="35"/>
      <c r="F21" s="36" t="s">
        <v>54</v>
      </c>
      <c r="G21" s="55" t="str">
        <f t="shared" si="1"/>
        <v/>
      </c>
      <c r="I21" s="34">
        <f t="shared" si="13"/>
        <v>43695</v>
      </c>
      <c r="J21" s="38" t="str">
        <f t="shared" si="2"/>
        <v>So</v>
      </c>
      <c r="K21" s="35"/>
      <c r="L21" s="35"/>
      <c r="M21" s="35"/>
      <c r="N21" s="36" t="str">
        <f>IFERROR(VLOOKUP(I21,Steuerung!$A$11:$B$162,2,0),"")</f>
        <v/>
      </c>
      <c r="O21" s="55" t="str">
        <f t="shared" si="3"/>
        <v/>
      </c>
      <c r="Q21" s="34">
        <f t="shared" si="14"/>
        <v>43726</v>
      </c>
      <c r="R21" s="38" t="str">
        <f t="shared" si="4"/>
        <v>Mi</v>
      </c>
      <c r="S21" s="35"/>
      <c r="T21" s="35"/>
      <c r="U21" s="35"/>
      <c r="V21" s="36" t="str">
        <f>IFERROR(VLOOKUP(Q21,Steuerung!$A$11:$B$162,2,0),"")</f>
        <v/>
      </c>
      <c r="W21" s="55" t="str">
        <f t="shared" si="5"/>
        <v/>
      </c>
      <c r="Y21" s="34">
        <f t="shared" si="15"/>
        <v>43756</v>
      </c>
      <c r="Z21" s="38" t="str">
        <f t="shared" si="6"/>
        <v>Fr</v>
      </c>
      <c r="AA21" s="35"/>
      <c r="AB21" s="35"/>
      <c r="AC21" s="35"/>
      <c r="AD21" s="36" t="str">
        <f>IFERROR(VLOOKUP(Y21,Steuerung!$A$11:$B$162,2,0),"")</f>
        <v/>
      </c>
      <c r="AE21" s="55" t="str">
        <f t="shared" si="7"/>
        <v/>
      </c>
      <c r="AG21" s="34">
        <f t="shared" si="16"/>
        <v>43787</v>
      </c>
      <c r="AH21" s="38" t="str">
        <f t="shared" si="8"/>
        <v>Mo</v>
      </c>
      <c r="AI21" s="35"/>
      <c r="AJ21" s="35"/>
      <c r="AK21" s="35"/>
      <c r="AL21" s="36" t="str">
        <f>IFERROR(VLOOKUP(AG21,Steuerung!$A$11:$B$162,2,0),"")</f>
        <v/>
      </c>
      <c r="AM21" s="55">
        <f t="shared" si="9"/>
        <v>47</v>
      </c>
      <c r="AO21" s="34">
        <f t="shared" si="17"/>
        <v>43817</v>
      </c>
      <c r="AP21" s="38" t="str">
        <f t="shared" si="10"/>
        <v>Mi</v>
      </c>
      <c r="AQ21" s="35"/>
      <c r="AR21" s="35"/>
      <c r="AS21" s="35"/>
      <c r="AT21" s="36" t="str">
        <f>IFERROR(VLOOKUP(AO21,Steuerung!$A$11:$B$162,2,0),"")</f>
        <v/>
      </c>
      <c r="AU21" s="55" t="str">
        <f t="shared" si="11"/>
        <v/>
      </c>
    </row>
    <row r="22" spans="1:47" s="37" customFormat="1" ht="18.600000000000001" customHeight="1" thickTop="1" thickBot="1" x14ac:dyDescent="0.25">
      <c r="A22" s="34">
        <f t="shared" si="12"/>
        <v>43665</v>
      </c>
      <c r="B22" s="38" t="str">
        <f t="shared" si="0"/>
        <v>Fr</v>
      </c>
      <c r="C22" s="35"/>
      <c r="D22" s="35"/>
      <c r="E22" s="35"/>
      <c r="F22" s="36" t="s">
        <v>54</v>
      </c>
      <c r="G22" s="55" t="str">
        <f t="shared" si="1"/>
        <v/>
      </c>
      <c r="I22" s="34">
        <f t="shared" si="13"/>
        <v>43696</v>
      </c>
      <c r="J22" s="38" t="str">
        <f t="shared" si="2"/>
        <v>Mo</v>
      </c>
      <c r="K22" s="35"/>
      <c r="L22" s="35"/>
      <c r="M22" s="35"/>
      <c r="N22" s="36" t="str">
        <f>IFERROR(VLOOKUP(I22,Steuerung!$A$11:$B$162,2,0),"")</f>
        <v/>
      </c>
      <c r="O22" s="55">
        <f t="shared" si="3"/>
        <v>34</v>
      </c>
      <c r="Q22" s="34">
        <f t="shared" si="14"/>
        <v>43727</v>
      </c>
      <c r="R22" s="38" t="str">
        <f t="shared" si="4"/>
        <v>Do</v>
      </c>
      <c r="S22" s="35"/>
      <c r="T22" s="35"/>
      <c r="U22" s="35"/>
      <c r="V22" s="36" t="str">
        <f>IFERROR(VLOOKUP(Q22,Steuerung!$A$11:$B$162,2,0),"")</f>
        <v/>
      </c>
      <c r="W22" s="55" t="str">
        <f t="shared" si="5"/>
        <v/>
      </c>
      <c r="Y22" s="34">
        <f t="shared" si="15"/>
        <v>43757</v>
      </c>
      <c r="Z22" s="38" t="str">
        <f t="shared" si="6"/>
        <v>Sa</v>
      </c>
      <c r="AA22" s="35"/>
      <c r="AB22" s="35"/>
      <c r="AC22" s="35"/>
      <c r="AD22" s="36" t="str">
        <f>IFERROR(VLOOKUP(Y22,Steuerung!$A$11:$B$162,2,0),"")</f>
        <v/>
      </c>
      <c r="AE22" s="55" t="str">
        <f t="shared" si="7"/>
        <v/>
      </c>
      <c r="AG22" s="34">
        <f t="shared" si="16"/>
        <v>43788</v>
      </c>
      <c r="AH22" s="38" t="str">
        <f t="shared" si="8"/>
        <v>Di</v>
      </c>
      <c r="AI22" s="35"/>
      <c r="AJ22" s="35"/>
      <c r="AK22" s="35"/>
      <c r="AL22" s="36" t="str">
        <f>IFERROR(VLOOKUP(AG22,Steuerung!$A$11:$B$162,2,0),"")</f>
        <v/>
      </c>
      <c r="AM22" s="55" t="str">
        <f t="shared" si="9"/>
        <v/>
      </c>
      <c r="AO22" s="34">
        <f t="shared" si="17"/>
        <v>43818</v>
      </c>
      <c r="AP22" s="38" t="str">
        <f t="shared" si="10"/>
        <v>Do</v>
      </c>
      <c r="AQ22" s="35"/>
      <c r="AR22" s="35"/>
      <c r="AS22" s="35"/>
      <c r="AT22" s="36" t="str">
        <f>IFERROR(VLOOKUP(AO22,Steuerung!$A$11:$B$162,2,0),"")</f>
        <v/>
      </c>
      <c r="AU22" s="55" t="str">
        <f t="shared" si="11"/>
        <v/>
      </c>
    </row>
    <row r="23" spans="1:47" s="37" customFormat="1" ht="18.600000000000001" customHeight="1" thickTop="1" thickBot="1" x14ac:dyDescent="0.25">
      <c r="A23" s="34">
        <f t="shared" si="12"/>
        <v>43666</v>
      </c>
      <c r="B23" s="38" t="str">
        <f t="shared" si="0"/>
        <v>Sa</v>
      </c>
      <c r="C23" s="35"/>
      <c r="D23" s="35"/>
      <c r="E23" s="35"/>
      <c r="F23" s="36" t="s">
        <v>54</v>
      </c>
      <c r="G23" s="55" t="str">
        <f t="shared" si="1"/>
        <v/>
      </c>
      <c r="I23" s="34">
        <f t="shared" si="13"/>
        <v>43697</v>
      </c>
      <c r="J23" s="38" t="str">
        <f t="shared" si="2"/>
        <v>Di</v>
      </c>
      <c r="K23" s="35"/>
      <c r="L23" s="35"/>
      <c r="M23" s="35"/>
      <c r="N23" s="36" t="str">
        <f>IFERROR(VLOOKUP(I23,Steuerung!$A$11:$B$162,2,0),"")</f>
        <v/>
      </c>
      <c r="O23" s="55" t="str">
        <f t="shared" si="3"/>
        <v/>
      </c>
      <c r="Q23" s="34">
        <f t="shared" si="14"/>
        <v>43728</v>
      </c>
      <c r="R23" s="38" t="str">
        <f t="shared" si="4"/>
        <v>Fr</v>
      </c>
      <c r="S23" s="35"/>
      <c r="T23" s="35"/>
      <c r="U23" s="35"/>
      <c r="V23" s="36" t="str">
        <f>IFERROR(VLOOKUP(Q23,Steuerung!$A$11:$B$162,2,0),"")</f>
        <v/>
      </c>
      <c r="W23" s="55" t="str">
        <f t="shared" si="5"/>
        <v/>
      </c>
      <c r="Y23" s="34">
        <f t="shared" si="15"/>
        <v>43758</v>
      </c>
      <c r="Z23" s="38" t="str">
        <f t="shared" si="6"/>
        <v>So</v>
      </c>
      <c r="AA23" s="35"/>
      <c r="AB23" s="35"/>
      <c r="AC23" s="35"/>
      <c r="AD23" s="36" t="str">
        <f>IFERROR(VLOOKUP(Y23,Steuerung!$A$11:$B$162,2,0),"")</f>
        <v/>
      </c>
      <c r="AE23" s="55" t="str">
        <f t="shared" si="7"/>
        <v/>
      </c>
      <c r="AG23" s="34">
        <f t="shared" si="16"/>
        <v>43789</v>
      </c>
      <c r="AH23" s="38" t="str">
        <f t="shared" si="8"/>
        <v>Mi</v>
      </c>
      <c r="AI23" s="35"/>
      <c r="AJ23" s="35"/>
      <c r="AK23" s="35"/>
      <c r="AL23" s="36" t="str">
        <f>IFERROR(VLOOKUP(AG23,Steuerung!$A$11:$B$162,2,0),"")</f>
        <v/>
      </c>
      <c r="AM23" s="55" t="str">
        <f t="shared" si="9"/>
        <v/>
      </c>
      <c r="AO23" s="34">
        <f t="shared" si="17"/>
        <v>43819</v>
      </c>
      <c r="AP23" s="38" t="str">
        <f t="shared" si="10"/>
        <v>Fr</v>
      </c>
      <c r="AQ23" s="35"/>
      <c r="AR23" s="35"/>
      <c r="AS23" s="35"/>
      <c r="AT23" s="36" t="str">
        <f>IFERROR(VLOOKUP(AO23,Steuerung!$A$11:$B$162,2,0),"")</f>
        <v/>
      </c>
      <c r="AU23" s="55" t="str">
        <f t="shared" si="11"/>
        <v/>
      </c>
    </row>
    <row r="24" spans="1:47" s="37" customFormat="1" ht="18.600000000000001" customHeight="1" thickTop="1" thickBot="1" x14ac:dyDescent="0.25">
      <c r="A24" s="34">
        <f t="shared" si="12"/>
        <v>43667</v>
      </c>
      <c r="B24" s="38" t="str">
        <f t="shared" si="0"/>
        <v>So</v>
      </c>
      <c r="C24" s="35"/>
      <c r="D24" s="35"/>
      <c r="E24" s="35"/>
      <c r="F24" s="36" t="s">
        <v>54</v>
      </c>
      <c r="G24" s="55" t="str">
        <f t="shared" si="1"/>
        <v/>
      </c>
      <c r="I24" s="34">
        <f t="shared" si="13"/>
        <v>43698</v>
      </c>
      <c r="J24" s="38" t="str">
        <f t="shared" si="2"/>
        <v>Mi</v>
      </c>
      <c r="K24" s="35"/>
      <c r="L24" s="35"/>
      <c r="M24" s="35"/>
      <c r="N24" s="36" t="str">
        <f>IFERROR(VLOOKUP(I24,Steuerung!$A$11:$B$162,2,0),"")</f>
        <v/>
      </c>
      <c r="O24" s="55" t="str">
        <f t="shared" si="3"/>
        <v/>
      </c>
      <c r="Q24" s="34">
        <f t="shared" si="14"/>
        <v>43729</v>
      </c>
      <c r="R24" s="38" t="str">
        <f t="shared" si="4"/>
        <v>Sa</v>
      </c>
      <c r="S24" s="35"/>
      <c r="T24" s="35"/>
      <c r="U24" s="35"/>
      <c r="V24" s="36" t="str">
        <f>IFERROR(VLOOKUP(Q24,Steuerung!$A$11:$B$162,2,0),"")</f>
        <v/>
      </c>
      <c r="W24" s="55" t="str">
        <f t="shared" si="5"/>
        <v/>
      </c>
      <c r="Y24" s="34">
        <f t="shared" si="15"/>
        <v>43759</v>
      </c>
      <c r="Z24" s="38" t="str">
        <f t="shared" si="6"/>
        <v>Mo</v>
      </c>
      <c r="AA24" s="35"/>
      <c r="AB24" s="35"/>
      <c r="AC24" s="35"/>
      <c r="AD24" s="36" t="str">
        <f>IFERROR(VLOOKUP(Y24,Steuerung!$A$11:$B$162,2,0),"")</f>
        <v/>
      </c>
      <c r="AE24" s="55">
        <f t="shared" si="7"/>
        <v>43</v>
      </c>
      <c r="AG24" s="34">
        <f t="shared" si="16"/>
        <v>43790</v>
      </c>
      <c r="AH24" s="38" t="str">
        <f t="shared" si="8"/>
        <v>Do</v>
      </c>
      <c r="AI24" s="35"/>
      <c r="AJ24" s="35"/>
      <c r="AK24" s="35"/>
      <c r="AL24" s="36" t="str">
        <f>IFERROR(VLOOKUP(AG24,Steuerung!$A$11:$B$162,2,0),"")</f>
        <v/>
      </c>
      <c r="AM24" s="55" t="str">
        <f t="shared" si="9"/>
        <v/>
      </c>
      <c r="AO24" s="34">
        <f t="shared" si="17"/>
        <v>43820</v>
      </c>
      <c r="AP24" s="38" t="str">
        <f t="shared" si="10"/>
        <v>Sa</v>
      </c>
      <c r="AQ24" s="35"/>
      <c r="AR24" s="35"/>
      <c r="AS24" s="35"/>
      <c r="AT24" s="36" t="str">
        <f>IFERROR(VLOOKUP(AO24,Steuerung!$A$11:$B$162,2,0),"")</f>
        <v/>
      </c>
      <c r="AU24" s="55" t="str">
        <f t="shared" si="11"/>
        <v/>
      </c>
    </row>
    <row r="25" spans="1:47" s="37" customFormat="1" ht="18.600000000000001" customHeight="1" thickTop="1" thickBot="1" x14ac:dyDescent="0.25">
      <c r="A25" s="34">
        <f t="shared" si="12"/>
        <v>43668</v>
      </c>
      <c r="B25" s="38" t="str">
        <f t="shared" si="0"/>
        <v>Mo</v>
      </c>
      <c r="C25" s="35"/>
      <c r="D25" s="35"/>
      <c r="E25" s="35"/>
      <c r="F25" s="36" t="s">
        <v>54</v>
      </c>
      <c r="G25" s="55">
        <f t="shared" si="1"/>
        <v>30</v>
      </c>
      <c r="I25" s="34">
        <f t="shared" si="13"/>
        <v>43699</v>
      </c>
      <c r="J25" s="38" t="str">
        <f t="shared" si="2"/>
        <v>Do</v>
      </c>
      <c r="K25" s="35"/>
      <c r="L25" s="35"/>
      <c r="M25" s="35"/>
      <c r="N25" s="36" t="str">
        <f>IFERROR(VLOOKUP(I25,Steuerung!$A$11:$B$162,2,0),"")</f>
        <v/>
      </c>
      <c r="O25" s="55" t="str">
        <f t="shared" si="3"/>
        <v/>
      </c>
      <c r="Q25" s="34">
        <f t="shared" si="14"/>
        <v>43730</v>
      </c>
      <c r="R25" s="38" t="str">
        <f t="shared" si="4"/>
        <v>So</v>
      </c>
      <c r="S25" s="35"/>
      <c r="T25" s="35"/>
      <c r="U25" s="35"/>
      <c r="V25" s="36" t="str">
        <f>IFERROR(VLOOKUP(Q25,Steuerung!$A$11:$B$162,2,0),"")</f>
        <v/>
      </c>
      <c r="W25" s="55" t="str">
        <f t="shared" si="5"/>
        <v/>
      </c>
      <c r="Y25" s="34">
        <f t="shared" si="15"/>
        <v>43760</v>
      </c>
      <c r="Z25" s="38" t="str">
        <f t="shared" si="6"/>
        <v>Di</v>
      </c>
      <c r="AA25" s="35"/>
      <c r="AB25" s="35"/>
      <c r="AC25" s="35"/>
      <c r="AD25" s="36" t="str">
        <f>IFERROR(VLOOKUP(Y25,Steuerung!$A$11:$B$162,2,0),"")</f>
        <v/>
      </c>
      <c r="AE25" s="55" t="str">
        <f t="shared" si="7"/>
        <v/>
      </c>
      <c r="AG25" s="34">
        <f t="shared" si="16"/>
        <v>43791</v>
      </c>
      <c r="AH25" s="38" t="str">
        <f t="shared" si="8"/>
        <v>Fr</v>
      </c>
      <c r="AI25" s="35"/>
      <c r="AJ25" s="35"/>
      <c r="AK25" s="35"/>
      <c r="AL25" s="36" t="str">
        <f>IFERROR(VLOOKUP(AG25,Steuerung!$A$11:$B$162,2,0),"")</f>
        <v/>
      </c>
      <c r="AM25" s="55" t="str">
        <f t="shared" si="9"/>
        <v/>
      </c>
      <c r="AO25" s="34">
        <f t="shared" si="17"/>
        <v>43821</v>
      </c>
      <c r="AP25" s="38" t="str">
        <f t="shared" si="10"/>
        <v>So</v>
      </c>
      <c r="AQ25" s="35"/>
      <c r="AR25" s="35"/>
      <c r="AS25" s="35"/>
      <c r="AT25" s="36" t="str">
        <f>IFERROR(VLOOKUP(AO25,Steuerung!$A$11:$B$162,2,0),"")</f>
        <v>4. Advent</v>
      </c>
      <c r="AU25" s="55" t="str">
        <f t="shared" si="11"/>
        <v/>
      </c>
    </row>
    <row r="26" spans="1:47" s="37" customFormat="1" ht="18.600000000000001" customHeight="1" thickTop="1" thickBot="1" x14ac:dyDescent="0.25">
      <c r="A26" s="34">
        <f t="shared" si="12"/>
        <v>43669</v>
      </c>
      <c r="B26" s="38" t="str">
        <f t="shared" si="0"/>
        <v>Di</v>
      </c>
      <c r="C26" s="35"/>
      <c r="D26" s="35"/>
      <c r="E26" s="35"/>
      <c r="F26" s="36" t="s">
        <v>54</v>
      </c>
      <c r="G26" s="55" t="str">
        <f t="shared" si="1"/>
        <v/>
      </c>
      <c r="I26" s="34">
        <f t="shared" si="13"/>
        <v>43700</v>
      </c>
      <c r="J26" s="38" t="str">
        <f t="shared" si="2"/>
        <v>Fr</v>
      </c>
      <c r="K26" s="35"/>
      <c r="L26" s="35"/>
      <c r="M26" s="35"/>
      <c r="N26" s="36" t="str">
        <f>IFERROR(VLOOKUP(I26,Steuerung!$A$11:$B$162,2,0),"")</f>
        <v/>
      </c>
      <c r="O26" s="55" t="str">
        <f t="shared" si="3"/>
        <v/>
      </c>
      <c r="Q26" s="34">
        <f t="shared" si="14"/>
        <v>43731</v>
      </c>
      <c r="R26" s="38" t="str">
        <f t="shared" si="4"/>
        <v>Mo</v>
      </c>
      <c r="S26" s="35"/>
      <c r="T26" s="35"/>
      <c r="U26" s="35"/>
      <c r="V26" s="36" t="str">
        <f>IFERROR(VLOOKUP(Q26,Steuerung!$A$11:$B$162,2,0),"")</f>
        <v/>
      </c>
      <c r="W26" s="55">
        <f t="shared" si="5"/>
        <v>39</v>
      </c>
      <c r="Y26" s="34">
        <f t="shared" si="15"/>
        <v>43761</v>
      </c>
      <c r="Z26" s="38" t="str">
        <f t="shared" si="6"/>
        <v>Mi</v>
      </c>
      <c r="AA26" s="35"/>
      <c r="AB26" s="35"/>
      <c r="AC26" s="35"/>
      <c r="AD26" s="36" t="str">
        <f>IFERROR(VLOOKUP(Y26,Steuerung!$A$11:$B$162,2,0),"")</f>
        <v/>
      </c>
      <c r="AE26" s="55" t="str">
        <f t="shared" si="7"/>
        <v/>
      </c>
      <c r="AG26" s="34">
        <f t="shared" si="16"/>
        <v>43792</v>
      </c>
      <c r="AH26" s="38" t="str">
        <f t="shared" si="8"/>
        <v>Sa</v>
      </c>
      <c r="AI26" s="35"/>
      <c r="AJ26" s="35"/>
      <c r="AK26" s="35"/>
      <c r="AL26" s="36" t="str">
        <f>IFERROR(VLOOKUP(AG26,Steuerung!$A$11:$B$162,2,0),"")</f>
        <v/>
      </c>
      <c r="AM26" s="55" t="str">
        <f t="shared" si="9"/>
        <v/>
      </c>
      <c r="AO26" s="34">
        <f t="shared" si="17"/>
        <v>43822</v>
      </c>
      <c r="AP26" s="38" t="str">
        <f t="shared" si="10"/>
        <v>Mo</v>
      </c>
      <c r="AQ26" s="35"/>
      <c r="AR26" s="35"/>
      <c r="AS26" s="35"/>
      <c r="AT26" s="36" t="str">
        <f>IFERROR(VLOOKUP(AO26,Steuerung!$A$11:$B$162,2,0),"")</f>
        <v/>
      </c>
      <c r="AU26" s="55">
        <f t="shared" si="11"/>
        <v>52</v>
      </c>
    </row>
    <row r="27" spans="1:47" s="37" customFormat="1" ht="18.600000000000001" customHeight="1" thickTop="1" thickBot="1" x14ac:dyDescent="0.25">
      <c r="A27" s="34">
        <f t="shared" si="12"/>
        <v>43670</v>
      </c>
      <c r="B27" s="38" t="str">
        <f t="shared" si="0"/>
        <v>Mi</v>
      </c>
      <c r="C27" s="35"/>
      <c r="D27" s="35"/>
      <c r="E27" s="35"/>
      <c r="F27" s="36" t="s">
        <v>54</v>
      </c>
      <c r="G27" s="55" t="str">
        <f t="shared" si="1"/>
        <v/>
      </c>
      <c r="I27" s="34">
        <f t="shared" si="13"/>
        <v>43701</v>
      </c>
      <c r="J27" s="38" t="str">
        <f t="shared" si="2"/>
        <v>Sa</v>
      </c>
      <c r="K27" s="35"/>
      <c r="L27" s="35"/>
      <c r="M27" s="35"/>
      <c r="N27" s="36" t="str">
        <f>IFERROR(VLOOKUP(I27,Steuerung!$A$11:$B$162,2,0),"")</f>
        <v/>
      </c>
      <c r="O27" s="55" t="str">
        <f t="shared" si="3"/>
        <v/>
      </c>
      <c r="Q27" s="34">
        <f t="shared" si="14"/>
        <v>43732</v>
      </c>
      <c r="R27" s="38" t="str">
        <f t="shared" si="4"/>
        <v>Di</v>
      </c>
      <c r="S27" s="35"/>
      <c r="T27" s="35"/>
      <c r="U27" s="35"/>
      <c r="V27" s="36" t="str">
        <f>IFERROR(VLOOKUP(Q27,Steuerung!$A$11:$B$162,2,0),"")</f>
        <v/>
      </c>
      <c r="W27" s="55" t="str">
        <f t="shared" si="5"/>
        <v/>
      </c>
      <c r="Y27" s="34">
        <f t="shared" si="15"/>
        <v>43762</v>
      </c>
      <c r="Z27" s="38" t="str">
        <f t="shared" si="6"/>
        <v>Do</v>
      </c>
      <c r="AA27" s="35"/>
      <c r="AB27" s="35"/>
      <c r="AC27" s="35"/>
      <c r="AD27" s="36" t="str">
        <f>IFERROR(VLOOKUP(Y27,Steuerung!$A$11:$B$162,2,0),"")</f>
        <v/>
      </c>
      <c r="AE27" s="55" t="str">
        <f t="shared" si="7"/>
        <v/>
      </c>
      <c r="AG27" s="34">
        <f t="shared" si="16"/>
        <v>43793</v>
      </c>
      <c r="AH27" s="38" t="str">
        <f t="shared" si="8"/>
        <v>So</v>
      </c>
      <c r="AI27" s="35"/>
      <c r="AJ27" s="35"/>
      <c r="AK27" s="35"/>
      <c r="AL27" s="36" t="str">
        <f>IFERROR(VLOOKUP(AG27,Steuerung!$A$11:$B$162,2,0),"")</f>
        <v/>
      </c>
      <c r="AM27" s="55" t="str">
        <f t="shared" si="9"/>
        <v/>
      </c>
      <c r="AO27" s="34">
        <f t="shared" si="17"/>
        <v>43823</v>
      </c>
      <c r="AP27" s="38" t="str">
        <f t="shared" si="10"/>
        <v>Di</v>
      </c>
      <c r="AQ27" s="35"/>
      <c r="AR27" s="35"/>
      <c r="AS27" s="35"/>
      <c r="AT27" s="36" t="str">
        <f>IFERROR(VLOOKUP(AO27,Steuerung!$A$11:$B$162,2,0),"")</f>
        <v>Weihnachten</v>
      </c>
      <c r="AU27" s="55" t="str">
        <f t="shared" si="11"/>
        <v/>
      </c>
    </row>
    <row r="28" spans="1:47" s="37" customFormat="1" ht="18.600000000000001" customHeight="1" thickTop="1" thickBot="1" x14ac:dyDescent="0.25">
      <c r="A28" s="34">
        <f t="shared" si="12"/>
        <v>43671</v>
      </c>
      <c r="B28" s="38" t="str">
        <f t="shared" si="0"/>
        <v>Do</v>
      </c>
      <c r="C28" s="35"/>
      <c r="D28" s="35"/>
      <c r="E28" s="35"/>
      <c r="F28" s="36" t="s">
        <v>54</v>
      </c>
      <c r="G28" s="55" t="str">
        <f t="shared" si="1"/>
        <v/>
      </c>
      <c r="I28" s="34">
        <f t="shared" si="13"/>
        <v>43702</v>
      </c>
      <c r="J28" s="38" t="str">
        <f t="shared" si="2"/>
        <v>So</v>
      </c>
      <c r="K28" s="35"/>
      <c r="L28" s="35"/>
      <c r="M28" s="35"/>
      <c r="N28" s="36" t="str">
        <f>IFERROR(VLOOKUP(I28,Steuerung!$A$11:$B$162,2,0),"")</f>
        <v/>
      </c>
      <c r="O28" s="55" t="str">
        <f t="shared" si="3"/>
        <v/>
      </c>
      <c r="Q28" s="34">
        <f t="shared" si="14"/>
        <v>43733</v>
      </c>
      <c r="R28" s="38" t="str">
        <f t="shared" si="4"/>
        <v>Mi</v>
      </c>
      <c r="S28" s="35"/>
      <c r="T28" s="35"/>
      <c r="U28" s="35"/>
      <c r="V28" s="36" t="str">
        <f>IFERROR(VLOOKUP(Q28,Steuerung!$A$11:$B$162,2,0),"")</f>
        <v/>
      </c>
      <c r="W28" s="55" t="str">
        <f t="shared" si="5"/>
        <v/>
      </c>
      <c r="Y28" s="34">
        <f t="shared" si="15"/>
        <v>43763</v>
      </c>
      <c r="Z28" s="38" t="str">
        <f t="shared" si="6"/>
        <v>Fr</v>
      </c>
      <c r="AA28" s="35"/>
      <c r="AB28" s="35"/>
      <c r="AC28" s="35"/>
      <c r="AD28" s="36" t="str">
        <f>IFERROR(VLOOKUP(Y28,Steuerung!$A$11:$B$162,2,0),"")</f>
        <v/>
      </c>
      <c r="AE28" s="55" t="str">
        <f t="shared" si="7"/>
        <v/>
      </c>
      <c r="AG28" s="34">
        <f t="shared" si="16"/>
        <v>43794</v>
      </c>
      <c r="AH28" s="38" t="str">
        <f t="shared" si="8"/>
        <v>Mo</v>
      </c>
      <c r="AI28" s="35"/>
      <c r="AJ28" s="35"/>
      <c r="AK28" s="35"/>
      <c r="AL28" s="36" t="str">
        <f>IFERROR(VLOOKUP(AG28,Steuerung!$A$11:$B$162,2,0),"")</f>
        <v/>
      </c>
      <c r="AM28" s="55">
        <f t="shared" si="9"/>
        <v>48</v>
      </c>
      <c r="AO28" s="34">
        <f t="shared" si="17"/>
        <v>43824</v>
      </c>
      <c r="AP28" s="38" t="str">
        <f t="shared" si="10"/>
        <v>Mi</v>
      </c>
      <c r="AQ28" s="35"/>
      <c r="AR28" s="35"/>
      <c r="AS28" s="35"/>
      <c r="AT28" s="36" t="str">
        <f>IFERROR(VLOOKUP(AO28,Steuerung!$A$11:$B$162,2,0),"")</f>
        <v>1. Weihnachtsfeiertag</v>
      </c>
      <c r="AU28" s="55" t="str">
        <f t="shared" si="11"/>
        <v/>
      </c>
    </row>
    <row r="29" spans="1:47" s="37" customFormat="1" ht="18.600000000000001" customHeight="1" thickTop="1" thickBot="1" x14ac:dyDescent="0.25">
      <c r="A29" s="34">
        <f t="shared" si="12"/>
        <v>43672</v>
      </c>
      <c r="B29" s="38" t="str">
        <f t="shared" si="0"/>
        <v>Fr</v>
      </c>
      <c r="C29" s="35"/>
      <c r="D29" s="35"/>
      <c r="E29" s="35"/>
      <c r="F29" s="36" t="s">
        <v>54</v>
      </c>
      <c r="G29" s="55" t="str">
        <f t="shared" si="1"/>
        <v/>
      </c>
      <c r="I29" s="34">
        <f t="shared" si="13"/>
        <v>43703</v>
      </c>
      <c r="J29" s="38" t="str">
        <f t="shared" si="2"/>
        <v>Mo</v>
      </c>
      <c r="K29" s="35"/>
      <c r="L29" s="35"/>
      <c r="M29" s="35"/>
      <c r="N29" s="36" t="str">
        <f>IFERROR(VLOOKUP(I29,Steuerung!$A$11:$B$162,2,0),"")</f>
        <v/>
      </c>
      <c r="O29" s="55">
        <f t="shared" si="3"/>
        <v>35</v>
      </c>
      <c r="Q29" s="34">
        <f t="shared" si="14"/>
        <v>43734</v>
      </c>
      <c r="R29" s="38" t="str">
        <f t="shared" si="4"/>
        <v>Do</v>
      </c>
      <c r="S29" s="35"/>
      <c r="T29" s="35"/>
      <c r="U29" s="35"/>
      <c r="V29" s="36" t="str">
        <f>IFERROR(VLOOKUP(Q29,Steuerung!$A$11:$B$162,2,0),"")</f>
        <v/>
      </c>
      <c r="W29" s="55" t="str">
        <f t="shared" si="5"/>
        <v/>
      </c>
      <c r="Y29" s="34">
        <f t="shared" si="15"/>
        <v>43764</v>
      </c>
      <c r="Z29" s="38" t="str">
        <f t="shared" si="6"/>
        <v>Sa</v>
      </c>
      <c r="AA29" s="35"/>
      <c r="AB29" s="35"/>
      <c r="AC29" s="35"/>
      <c r="AD29" s="36" t="str">
        <f>IFERROR(VLOOKUP(Y29,Steuerung!$A$11:$B$162,2,0),"")</f>
        <v/>
      </c>
      <c r="AE29" s="55" t="str">
        <f t="shared" si="7"/>
        <v/>
      </c>
      <c r="AG29" s="34">
        <f t="shared" si="16"/>
        <v>43795</v>
      </c>
      <c r="AH29" s="38" t="str">
        <f t="shared" si="8"/>
        <v>Di</v>
      </c>
      <c r="AI29" s="35"/>
      <c r="AJ29" s="35"/>
      <c r="AK29" s="35"/>
      <c r="AL29" s="36" t="str">
        <f>IFERROR(VLOOKUP(AG29,Steuerung!$A$11:$B$162,2,0),"")</f>
        <v/>
      </c>
      <c r="AM29" s="55" t="str">
        <f t="shared" si="9"/>
        <v/>
      </c>
      <c r="AO29" s="34">
        <f t="shared" si="17"/>
        <v>43825</v>
      </c>
      <c r="AP29" s="38" t="str">
        <f t="shared" si="10"/>
        <v>Do</v>
      </c>
      <c r="AQ29" s="35"/>
      <c r="AR29" s="35"/>
      <c r="AS29" s="35"/>
      <c r="AT29" s="36" t="str">
        <f>IFERROR(VLOOKUP(AO29,Steuerung!$A$11:$B$162,2,0),"")</f>
        <v>2. Weihnachtsfeiertag</v>
      </c>
      <c r="AU29" s="55" t="str">
        <f t="shared" si="11"/>
        <v/>
      </c>
    </row>
    <row r="30" spans="1:47" s="37" customFormat="1" ht="18.600000000000001" customHeight="1" thickTop="1" thickBot="1" x14ac:dyDescent="0.25">
      <c r="A30" s="34">
        <f t="shared" si="12"/>
        <v>43673</v>
      </c>
      <c r="B30" s="38" t="str">
        <f t="shared" si="0"/>
        <v>Sa</v>
      </c>
      <c r="C30" s="35"/>
      <c r="D30" s="35"/>
      <c r="E30" s="35"/>
      <c r="F30" s="36" t="s">
        <v>54</v>
      </c>
      <c r="G30" s="55" t="str">
        <f t="shared" si="1"/>
        <v/>
      </c>
      <c r="I30" s="34">
        <f t="shared" si="13"/>
        <v>43704</v>
      </c>
      <c r="J30" s="38" t="str">
        <f t="shared" si="2"/>
        <v>Di</v>
      </c>
      <c r="K30" s="35"/>
      <c r="L30" s="35"/>
      <c r="M30" s="35"/>
      <c r="N30" s="36" t="str">
        <f>IFERROR(VLOOKUP(I30,Steuerung!$A$11:$B$162,2,0),"")</f>
        <v/>
      </c>
      <c r="O30" s="55" t="str">
        <f t="shared" si="3"/>
        <v/>
      </c>
      <c r="Q30" s="34">
        <f t="shared" si="14"/>
        <v>43735</v>
      </c>
      <c r="R30" s="38" t="str">
        <f t="shared" si="4"/>
        <v>Fr</v>
      </c>
      <c r="S30" s="35"/>
      <c r="T30" s="35"/>
      <c r="U30" s="35"/>
      <c r="V30" s="36" t="str">
        <f>IFERROR(VLOOKUP(Q30,Steuerung!$A$11:$B$162,2,0),"")</f>
        <v/>
      </c>
      <c r="W30" s="55" t="str">
        <f t="shared" si="5"/>
        <v/>
      </c>
      <c r="Y30" s="34">
        <f t="shared" si="15"/>
        <v>43765</v>
      </c>
      <c r="Z30" s="38" t="str">
        <f t="shared" si="6"/>
        <v>So</v>
      </c>
      <c r="AA30" s="35"/>
      <c r="AB30" s="35"/>
      <c r="AC30" s="35"/>
      <c r="AD30" s="36" t="str">
        <f>IFERROR(VLOOKUP(Y30,Steuerung!$A$11:$B$162,2,0),"")</f>
        <v/>
      </c>
      <c r="AE30" s="55" t="str">
        <f t="shared" si="7"/>
        <v/>
      </c>
      <c r="AG30" s="34">
        <f t="shared" si="16"/>
        <v>43796</v>
      </c>
      <c r="AH30" s="38" t="str">
        <f t="shared" si="8"/>
        <v>Mi</v>
      </c>
      <c r="AI30" s="35"/>
      <c r="AJ30" s="35"/>
      <c r="AK30" s="35"/>
      <c r="AL30" s="36" t="str">
        <f>IFERROR(VLOOKUP(AG30,Steuerung!$A$11:$B$162,2,0),"")</f>
        <v/>
      </c>
      <c r="AM30" s="55" t="str">
        <f t="shared" si="9"/>
        <v/>
      </c>
      <c r="AO30" s="34">
        <f t="shared" si="17"/>
        <v>43826</v>
      </c>
      <c r="AP30" s="38" t="str">
        <f t="shared" si="10"/>
        <v>Fr</v>
      </c>
      <c r="AQ30" s="35"/>
      <c r="AR30" s="35"/>
      <c r="AS30" s="35"/>
      <c r="AT30" s="36" t="str">
        <f>IFERROR(VLOOKUP(AO30,Steuerung!$A$11:$B$162,2,0),"")</f>
        <v/>
      </c>
      <c r="AU30" s="55" t="str">
        <f t="shared" si="11"/>
        <v/>
      </c>
    </row>
    <row r="31" spans="1:47" s="37" customFormat="1" ht="18.600000000000001" customHeight="1" thickTop="1" thickBot="1" x14ac:dyDescent="0.25">
      <c r="A31" s="34">
        <f t="shared" si="12"/>
        <v>43674</v>
      </c>
      <c r="B31" s="38" t="str">
        <f t="shared" si="0"/>
        <v>So</v>
      </c>
      <c r="C31" s="35"/>
      <c r="D31" s="35"/>
      <c r="E31" s="35"/>
      <c r="F31" s="36" t="s">
        <v>54</v>
      </c>
      <c r="G31" s="55" t="str">
        <f t="shared" si="1"/>
        <v/>
      </c>
      <c r="I31" s="34">
        <f t="shared" si="13"/>
        <v>43705</v>
      </c>
      <c r="J31" s="38" t="str">
        <f t="shared" si="2"/>
        <v>Mi</v>
      </c>
      <c r="K31" s="35"/>
      <c r="L31" s="35"/>
      <c r="M31" s="35"/>
      <c r="N31" s="36" t="str">
        <f>IFERROR(VLOOKUP(I31,Steuerung!$A$11:$B$162,2,0),"")</f>
        <v/>
      </c>
      <c r="O31" s="55" t="str">
        <f t="shared" si="3"/>
        <v/>
      </c>
      <c r="Q31" s="34">
        <f t="shared" si="14"/>
        <v>43736</v>
      </c>
      <c r="R31" s="38" t="str">
        <f t="shared" si="4"/>
        <v>Sa</v>
      </c>
      <c r="S31" s="35"/>
      <c r="T31" s="35"/>
      <c r="U31" s="35"/>
      <c r="V31" s="36" t="str">
        <f>IFERROR(VLOOKUP(Q31,Steuerung!$A$11:$B$162,2,0),"")</f>
        <v/>
      </c>
      <c r="W31" s="55" t="str">
        <f t="shared" si="5"/>
        <v/>
      </c>
      <c r="Y31" s="34">
        <f t="shared" si="15"/>
        <v>43766</v>
      </c>
      <c r="Z31" s="38" t="str">
        <f t="shared" si="6"/>
        <v>Mo</v>
      </c>
      <c r="AA31" s="35"/>
      <c r="AB31" s="35"/>
      <c r="AC31" s="35"/>
      <c r="AD31" s="36" t="str">
        <f>IFERROR(VLOOKUP(Y31,Steuerung!$A$11:$B$162,2,0),"")</f>
        <v/>
      </c>
      <c r="AE31" s="55">
        <f t="shared" si="7"/>
        <v>44</v>
      </c>
      <c r="AG31" s="34">
        <f t="shared" si="16"/>
        <v>43797</v>
      </c>
      <c r="AH31" s="38" t="str">
        <f t="shared" si="8"/>
        <v>Do</v>
      </c>
      <c r="AI31" s="35"/>
      <c r="AJ31" s="35"/>
      <c r="AK31" s="35"/>
      <c r="AL31" s="36" t="str">
        <f>IFERROR(VLOOKUP(AG31,Steuerung!$A$11:$B$162,2,0),"")</f>
        <v/>
      </c>
      <c r="AM31" s="55" t="str">
        <f t="shared" si="9"/>
        <v/>
      </c>
      <c r="AO31" s="34">
        <f t="shared" si="17"/>
        <v>43827</v>
      </c>
      <c r="AP31" s="38" t="str">
        <f t="shared" si="10"/>
        <v>Sa</v>
      </c>
      <c r="AQ31" s="35"/>
      <c r="AR31" s="35"/>
      <c r="AS31" s="35"/>
      <c r="AT31" s="36" t="str">
        <f>IFERROR(VLOOKUP(AO31,Steuerung!$A$11:$B$162,2,0),"")</f>
        <v/>
      </c>
      <c r="AU31" s="55" t="str">
        <f t="shared" si="11"/>
        <v/>
      </c>
    </row>
    <row r="32" spans="1:47" s="37" customFormat="1" ht="18.600000000000001" customHeight="1" thickTop="1" thickBot="1" x14ac:dyDescent="0.25">
      <c r="A32" s="34">
        <f t="shared" si="12"/>
        <v>43675</v>
      </c>
      <c r="B32" s="38" t="str">
        <f t="shared" si="0"/>
        <v>Mo</v>
      </c>
      <c r="C32" s="35"/>
      <c r="D32" s="35"/>
      <c r="E32" s="35"/>
      <c r="F32" s="36" t="s">
        <v>54</v>
      </c>
      <c r="G32" s="55">
        <f t="shared" si="1"/>
        <v>31</v>
      </c>
      <c r="I32" s="34">
        <f t="shared" si="13"/>
        <v>43706</v>
      </c>
      <c r="J32" s="38" t="str">
        <f t="shared" si="2"/>
        <v>Do</v>
      </c>
      <c r="K32" s="35"/>
      <c r="L32" s="35"/>
      <c r="M32" s="35"/>
      <c r="N32" s="36" t="str">
        <f>IFERROR(VLOOKUP(I32,Steuerung!$A$11:$B$162,2,0),"")</f>
        <v/>
      </c>
      <c r="O32" s="55" t="str">
        <f t="shared" si="3"/>
        <v/>
      </c>
      <c r="Q32" s="34">
        <f t="shared" si="14"/>
        <v>43737</v>
      </c>
      <c r="R32" s="38" t="str">
        <f t="shared" si="4"/>
        <v>So</v>
      </c>
      <c r="S32" s="35"/>
      <c r="T32" s="35"/>
      <c r="U32" s="35"/>
      <c r="V32" s="36" t="str">
        <f>IFERROR(VLOOKUP(Q32,Steuerung!$A$11:$B$162,2,0),"")</f>
        <v/>
      </c>
      <c r="W32" s="55" t="str">
        <f t="shared" si="5"/>
        <v/>
      </c>
      <c r="Y32" s="34">
        <f t="shared" si="15"/>
        <v>43767</v>
      </c>
      <c r="Z32" s="38" t="str">
        <f t="shared" si="6"/>
        <v>Di</v>
      </c>
      <c r="AA32" s="35"/>
      <c r="AB32" s="35"/>
      <c r="AC32" s="35"/>
      <c r="AD32" s="36" t="str">
        <f>IFERROR(VLOOKUP(Y32,Steuerung!$A$11:$B$162,2,0),"")</f>
        <v/>
      </c>
      <c r="AE32" s="55" t="str">
        <f t="shared" si="7"/>
        <v/>
      </c>
      <c r="AG32" s="34">
        <f t="shared" si="16"/>
        <v>43798</v>
      </c>
      <c r="AH32" s="38" t="str">
        <f t="shared" si="8"/>
        <v>Fr</v>
      </c>
      <c r="AI32" s="35"/>
      <c r="AJ32" s="35"/>
      <c r="AK32" s="35"/>
      <c r="AL32" s="36" t="str">
        <f>IFERROR(VLOOKUP(AG32,Steuerung!$A$11:$B$162,2,0),"")</f>
        <v/>
      </c>
      <c r="AM32" s="55" t="str">
        <f t="shared" si="9"/>
        <v/>
      </c>
      <c r="AO32" s="34">
        <f t="shared" si="17"/>
        <v>43828</v>
      </c>
      <c r="AP32" s="38" t="str">
        <f t="shared" si="10"/>
        <v>So</v>
      </c>
      <c r="AQ32" s="35"/>
      <c r="AR32" s="35"/>
      <c r="AS32" s="35"/>
      <c r="AT32" s="36" t="str">
        <f>IFERROR(VLOOKUP(AO32,Steuerung!$A$11:$B$162,2,0),"")</f>
        <v/>
      </c>
      <c r="AU32" s="55" t="str">
        <f t="shared" si="11"/>
        <v/>
      </c>
    </row>
    <row r="33" spans="1:47" s="37" customFormat="1" ht="18.600000000000001" customHeight="1" thickTop="1" thickBot="1" x14ac:dyDescent="0.25">
      <c r="A33" s="34">
        <f t="shared" si="12"/>
        <v>43676</v>
      </c>
      <c r="B33" s="38" t="str">
        <f t="shared" si="0"/>
        <v>Di</v>
      </c>
      <c r="C33" s="35"/>
      <c r="D33" s="35"/>
      <c r="E33" s="35"/>
      <c r="F33" s="36" t="s">
        <v>54</v>
      </c>
      <c r="G33" s="55" t="str">
        <f t="shared" si="1"/>
        <v/>
      </c>
      <c r="I33" s="34">
        <f t="shared" si="13"/>
        <v>43707</v>
      </c>
      <c r="J33" s="38" t="str">
        <f t="shared" si="2"/>
        <v>Fr</v>
      </c>
      <c r="K33" s="35"/>
      <c r="L33" s="35"/>
      <c r="M33" s="35"/>
      <c r="N33" s="36" t="str">
        <f>IFERROR(VLOOKUP(I33,Steuerung!$A$11:$B$162,2,0),"")</f>
        <v/>
      </c>
      <c r="O33" s="55" t="str">
        <f t="shared" si="3"/>
        <v/>
      </c>
      <c r="Q33" s="34">
        <f t="shared" si="14"/>
        <v>43738</v>
      </c>
      <c r="R33" s="38" t="str">
        <f t="shared" si="4"/>
        <v>Mo</v>
      </c>
      <c r="S33" s="35"/>
      <c r="T33" s="35"/>
      <c r="U33" s="35"/>
      <c r="V33" s="36" t="str">
        <f>IFERROR(VLOOKUP(Q33,Steuerung!$A$11:$B$162,2,0),"")</f>
        <v/>
      </c>
      <c r="W33" s="55">
        <f t="shared" si="5"/>
        <v>40</v>
      </c>
      <c r="Y33" s="34">
        <f t="shared" si="15"/>
        <v>43768</v>
      </c>
      <c r="Z33" s="38" t="str">
        <f t="shared" si="6"/>
        <v>Mi</v>
      </c>
      <c r="AA33" s="35"/>
      <c r="AB33" s="35"/>
      <c r="AC33" s="35"/>
      <c r="AD33" s="36" t="str">
        <f>IFERROR(VLOOKUP(Y33,Steuerung!$A$11:$B$162,2,0),"")</f>
        <v/>
      </c>
      <c r="AE33" s="55" t="str">
        <f t="shared" si="7"/>
        <v/>
      </c>
      <c r="AG33" s="34">
        <f t="shared" si="16"/>
        <v>43799</v>
      </c>
      <c r="AH33" s="38" t="str">
        <f t="shared" si="8"/>
        <v>Sa</v>
      </c>
      <c r="AI33" s="35"/>
      <c r="AJ33" s="35"/>
      <c r="AK33" s="35"/>
      <c r="AL33" s="36" t="str">
        <f>IFERROR(VLOOKUP(AG33,Steuerung!$A$11:$B$162,2,0),"")</f>
        <v/>
      </c>
      <c r="AM33" s="55" t="str">
        <f t="shared" si="9"/>
        <v/>
      </c>
      <c r="AO33" s="34">
        <f t="shared" si="17"/>
        <v>43829</v>
      </c>
      <c r="AP33" s="38" t="str">
        <f t="shared" si="10"/>
        <v>Mo</v>
      </c>
      <c r="AQ33" s="35"/>
      <c r="AR33" s="35"/>
      <c r="AS33" s="35"/>
      <c r="AT33" s="36" t="str">
        <f>IFERROR(VLOOKUP(AO33,Steuerung!$A$11:$B$162,2,0),"")</f>
        <v/>
      </c>
      <c r="AU33" s="55">
        <f t="shared" si="11"/>
        <v>1</v>
      </c>
    </row>
    <row r="34" spans="1:47" s="42" customFormat="1" ht="18.600000000000001" customHeight="1" thickTop="1" thickBot="1" x14ac:dyDescent="0.25">
      <c r="A34" s="34">
        <f t="shared" si="12"/>
        <v>43677</v>
      </c>
      <c r="B34" s="39" t="str">
        <f t="shared" si="0"/>
        <v>Mi</v>
      </c>
      <c r="C34" s="40"/>
      <c r="D34" s="40"/>
      <c r="E34" s="40"/>
      <c r="F34" s="41" t="s">
        <v>54</v>
      </c>
      <c r="G34" s="57" t="str">
        <f t="shared" si="1"/>
        <v/>
      </c>
      <c r="I34" s="34">
        <f t="shared" si="13"/>
        <v>43708</v>
      </c>
      <c r="J34" s="39" t="str">
        <f t="shared" si="2"/>
        <v>Sa</v>
      </c>
      <c r="K34" s="40"/>
      <c r="L34" s="40"/>
      <c r="M34" s="40"/>
      <c r="N34" s="41" t="str">
        <f>IFERROR(VLOOKUP(I34,Steuerung!$A$11:$B$162,2,0),"")</f>
        <v/>
      </c>
      <c r="O34" s="57" t="str">
        <f t="shared" si="3"/>
        <v/>
      </c>
      <c r="W34" s="43"/>
      <c r="Y34" s="34">
        <f t="shared" si="15"/>
        <v>43769</v>
      </c>
      <c r="Z34" s="39" t="str">
        <f t="shared" si="6"/>
        <v>Do</v>
      </c>
      <c r="AA34" s="40"/>
      <c r="AB34" s="40"/>
      <c r="AC34" s="40"/>
      <c r="AD34" s="41" t="str">
        <f>IFERROR(VLOOKUP(Y34,Steuerung!$A$11:$B$162,2,0),"")</f>
        <v/>
      </c>
      <c r="AE34" s="57" t="str">
        <f t="shared" si="7"/>
        <v/>
      </c>
      <c r="AM34" s="43"/>
      <c r="AO34" s="34">
        <f t="shared" si="17"/>
        <v>43830</v>
      </c>
      <c r="AP34" s="39" t="str">
        <f t="shared" si="10"/>
        <v>Di</v>
      </c>
      <c r="AQ34" s="40"/>
      <c r="AR34" s="40"/>
      <c r="AS34" s="40"/>
      <c r="AT34" s="41" t="str">
        <f>IFERROR(VLOOKUP(AO34,Steuerung!$A$11:$B$162,2,0),"")</f>
        <v>Silvester</v>
      </c>
      <c r="AU34" s="57" t="str">
        <f t="shared" si="11"/>
        <v/>
      </c>
    </row>
    <row r="35" spans="1:47" ht="4.5" customHeight="1" thickTop="1" x14ac:dyDescent="0.2"/>
    <row r="36" spans="1:47" x14ac:dyDescent="0.2">
      <c r="A36" s="1" t="str">
        <f>IF(Steuerung!$A$7="eingeblendet","  Löwe  23.07.-23.08.","")</f>
        <v xml:space="preserve">  Löwe  23.07.-23.08.</v>
      </c>
      <c r="I36" s="1" t="str">
        <f>IF(Steuerung!$A$7="eingeblendet","  Jungfrau  24.08.-23.09.","")</f>
        <v xml:space="preserve">  Jungfrau  24.08.-23.09.</v>
      </c>
      <c r="Q36" s="1" t="str">
        <f>IF(Steuerung!$A$7="eingeblendet","  Waage  24.09.-23.10.","")</f>
        <v xml:space="preserve">  Waage  24.09.-23.10.</v>
      </c>
      <c r="Y36" s="1" t="str">
        <f>IF(Steuerung!$A$7="eingeblendet","  Skorpion  24.10.-22.11.","")</f>
        <v xml:space="preserve">  Skorpion  24.10.-22.11.</v>
      </c>
      <c r="AG36" s="1" t="str">
        <f>IF(Steuerung!$A$7="eingeblendet","  Schütze  23.11.-21.12.","")</f>
        <v xml:space="preserve">  Schütze  23.11.-21.12.</v>
      </c>
      <c r="AO36" s="1" t="str">
        <f>IF(Steuerung!$A$7="eingeblendet","  Steinbock  22.12.-20.01.","")</f>
        <v xml:space="preserve">  Steinbock  22.12.-20.01.</v>
      </c>
    </row>
  </sheetData>
  <sheetProtection algorithmName="SHA-512" hashValue="oewrVIXsBOfmyZ4qHdgp0WoAsh8SBOeedEmhnlt9dQi7/04RSR9/dm6Xz4IuwptDbTEIeh6GOKhFoeid5nLIHg==" saltValue="oPfu4eITQ6rl4xtDbm7A7g==" spinCount="100000" sheet="1" formatCells="0"/>
  <conditionalFormatting sqref="AQ36:AU36">
    <cfRule type="expression" dxfId="2043" priority="5175" stopIfTrue="1">
      <formula>$AP$36="Sa"</formula>
    </cfRule>
    <cfRule type="expression" dxfId="2042" priority="5176" stopIfTrue="1">
      <formula>$AP$36="So"</formula>
    </cfRule>
  </conditionalFormatting>
  <conditionalFormatting sqref="M19">
    <cfRule type="expression" dxfId="2041" priority="2718" stopIfTrue="1">
      <formula>$J19="Sa"</formula>
    </cfRule>
    <cfRule type="expression" dxfId="2040" priority="2719" stopIfTrue="1">
      <formula>$J19="So"</formula>
    </cfRule>
  </conditionalFormatting>
  <conditionalFormatting sqref="K12">
    <cfRule type="expression" dxfId="2039" priority="2799" stopIfTrue="1">
      <formula>$J12="Sa"</formula>
    </cfRule>
    <cfRule type="expression" dxfId="2038" priority="2800" stopIfTrue="1">
      <formula>$J12="So"</formula>
    </cfRule>
  </conditionalFormatting>
  <conditionalFormatting sqref="L11">
    <cfRule type="expression" dxfId="2037" priority="2808" stopIfTrue="1">
      <formula>$J11="Sa"</formula>
    </cfRule>
    <cfRule type="expression" dxfId="2036" priority="2809" stopIfTrue="1">
      <formula>$J11="So"</formula>
    </cfRule>
  </conditionalFormatting>
  <conditionalFormatting sqref="M10">
    <cfRule type="expression" dxfId="2035" priority="2817" stopIfTrue="1">
      <formula>$J10="Sa"</formula>
    </cfRule>
    <cfRule type="expression" dxfId="2034" priority="2818" stopIfTrue="1">
      <formula>$J10="So"</formula>
    </cfRule>
  </conditionalFormatting>
  <conditionalFormatting sqref="K22">
    <cfRule type="expression" dxfId="2033" priority="2689" stopIfTrue="1">
      <formula>$J22="Sa"</formula>
    </cfRule>
    <cfRule type="expression" dxfId="2032" priority="2690" stopIfTrue="1">
      <formula>$J22="So"</formula>
    </cfRule>
  </conditionalFormatting>
  <conditionalFormatting sqref="L21">
    <cfRule type="expression" dxfId="2031" priority="2698" stopIfTrue="1">
      <formula>$J21="Sa"</formula>
    </cfRule>
    <cfRule type="expression" dxfId="2030" priority="2699" stopIfTrue="1">
      <formula>$J21="So"</formula>
    </cfRule>
  </conditionalFormatting>
  <conditionalFormatting sqref="M20">
    <cfRule type="expression" dxfId="2029" priority="2707" stopIfTrue="1">
      <formula>$J20="Sa"</formula>
    </cfRule>
    <cfRule type="expression" dxfId="2028" priority="2708" stopIfTrue="1">
      <formula>$J20="So"</formula>
    </cfRule>
  </conditionalFormatting>
  <conditionalFormatting sqref="K13">
    <cfRule type="expression" dxfId="2027" priority="2788" stopIfTrue="1">
      <formula>$J13="Sa"</formula>
    </cfRule>
    <cfRule type="expression" dxfId="2026" priority="2789" stopIfTrue="1">
      <formula>$J13="So"</formula>
    </cfRule>
  </conditionalFormatting>
  <conditionalFormatting sqref="L12">
    <cfRule type="expression" dxfId="2025" priority="2797" stopIfTrue="1">
      <formula>$J12="Sa"</formula>
    </cfRule>
    <cfRule type="expression" dxfId="2024" priority="2798" stopIfTrue="1">
      <formula>$J12="So"</formula>
    </cfRule>
  </conditionalFormatting>
  <conditionalFormatting sqref="M11">
    <cfRule type="expression" dxfId="2023" priority="2806" stopIfTrue="1">
      <formula>$J11="Sa"</formula>
    </cfRule>
    <cfRule type="expression" dxfId="2022" priority="2807" stopIfTrue="1">
      <formula>$J11="So"</formula>
    </cfRule>
  </conditionalFormatting>
  <conditionalFormatting sqref="K4">
    <cfRule type="expression" dxfId="2021" priority="2887" stopIfTrue="1">
      <formula>$J4="Sa"</formula>
    </cfRule>
    <cfRule type="expression" dxfId="2020" priority="2888" stopIfTrue="1">
      <formula>$J4="So"</formula>
    </cfRule>
  </conditionalFormatting>
  <conditionalFormatting sqref="K23">
    <cfRule type="expression" dxfId="2019" priority="2678" stopIfTrue="1">
      <formula>$J23="Sa"</formula>
    </cfRule>
    <cfRule type="expression" dxfId="2018" priority="2679" stopIfTrue="1">
      <formula>$J23="So"</formula>
    </cfRule>
  </conditionalFormatting>
  <conditionalFormatting sqref="L22">
    <cfRule type="expression" dxfId="2017" priority="2687" stopIfTrue="1">
      <formula>$J22="Sa"</formula>
    </cfRule>
    <cfRule type="expression" dxfId="2016" priority="2688" stopIfTrue="1">
      <formula>$J22="So"</formula>
    </cfRule>
  </conditionalFormatting>
  <conditionalFormatting sqref="M21">
    <cfRule type="expression" dxfId="2015" priority="2696" stopIfTrue="1">
      <formula>$J21="Sa"</formula>
    </cfRule>
    <cfRule type="expression" dxfId="2014" priority="2697" stopIfTrue="1">
      <formula>$J21="So"</formula>
    </cfRule>
  </conditionalFormatting>
  <conditionalFormatting sqref="K14">
    <cfRule type="expression" dxfId="2013" priority="2777" stopIfTrue="1">
      <formula>$J14="Sa"</formula>
    </cfRule>
    <cfRule type="expression" dxfId="2012" priority="2778" stopIfTrue="1">
      <formula>$J14="So"</formula>
    </cfRule>
  </conditionalFormatting>
  <conditionalFormatting sqref="L13">
    <cfRule type="expression" dxfId="2011" priority="2786" stopIfTrue="1">
      <formula>$J13="Sa"</formula>
    </cfRule>
    <cfRule type="expression" dxfId="2010" priority="2787" stopIfTrue="1">
      <formula>$J13="So"</formula>
    </cfRule>
  </conditionalFormatting>
  <conditionalFormatting sqref="M12">
    <cfRule type="expression" dxfId="2009" priority="2795" stopIfTrue="1">
      <formula>$J12="Sa"</formula>
    </cfRule>
    <cfRule type="expression" dxfId="2008" priority="2796" stopIfTrue="1">
      <formula>$J12="So"</formula>
    </cfRule>
  </conditionalFormatting>
  <conditionalFormatting sqref="K33">
    <cfRule type="expression" dxfId="2007" priority="2568" stopIfTrue="1">
      <formula>$J33="Sa"</formula>
    </cfRule>
    <cfRule type="expression" dxfId="2006" priority="2569" stopIfTrue="1">
      <formula>$J33="So"</formula>
    </cfRule>
  </conditionalFormatting>
  <conditionalFormatting sqref="L32">
    <cfRule type="expression" dxfId="2005" priority="2577" stopIfTrue="1">
      <formula>$J32="Sa"</formula>
    </cfRule>
    <cfRule type="expression" dxfId="2004" priority="2578" stopIfTrue="1">
      <formula>$J32="So"</formula>
    </cfRule>
  </conditionalFormatting>
  <conditionalFormatting sqref="M31">
    <cfRule type="expression" dxfId="2003" priority="2586" stopIfTrue="1">
      <formula>$J31="Sa"</formula>
    </cfRule>
    <cfRule type="expression" dxfId="2002" priority="2587" stopIfTrue="1">
      <formula>$J31="So"</formula>
    </cfRule>
  </conditionalFormatting>
  <conditionalFormatting sqref="K24">
    <cfRule type="expression" dxfId="2001" priority="2667" stopIfTrue="1">
      <formula>$J24="Sa"</formula>
    </cfRule>
    <cfRule type="expression" dxfId="2000" priority="2668" stopIfTrue="1">
      <formula>$J24="So"</formula>
    </cfRule>
  </conditionalFormatting>
  <conditionalFormatting sqref="L23">
    <cfRule type="expression" dxfId="1999" priority="2676" stopIfTrue="1">
      <formula>$J23="Sa"</formula>
    </cfRule>
    <cfRule type="expression" dxfId="1998" priority="2677" stopIfTrue="1">
      <formula>$J23="So"</formula>
    </cfRule>
  </conditionalFormatting>
  <conditionalFormatting sqref="M22">
    <cfRule type="expression" dxfId="1997" priority="2685" stopIfTrue="1">
      <formula>$J22="Sa"</formula>
    </cfRule>
    <cfRule type="expression" dxfId="1996" priority="2686" stopIfTrue="1">
      <formula>$J22="So"</formula>
    </cfRule>
  </conditionalFormatting>
  <conditionalFormatting sqref="K15">
    <cfRule type="expression" dxfId="1995" priority="2766" stopIfTrue="1">
      <formula>$J15="Sa"</formula>
    </cfRule>
    <cfRule type="expression" dxfId="1994" priority="2767" stopIfTrue="1">
      <formula>$J15="So"</formula>
    </cfRule>
  </conditionalFormatting>
  <conditionalFormatting sqref="L14">
    <cfRule type="expression" dxfId="1993" priority="2775" stopIfTrue="1">
      <formula>$J14="Sa"</formula>
    </cfRule>
    <cfRule type="expression" dxfId="1992" priority="2776" stopIfTrue="1">
      <formula>$J14="So"</formula>
    </cfRule>
  </conditionalFormatting>
  <conditionalFormatting sqref="M13">
    <cfRule type="expression" dxfId="1991" priority="2784" stopIfTrue="1">
      <formula>$J13="Sa"</formula>
    </cfRule>
    <cfRule type="expression" dxfId="1990" priority="2785" stopIfTrue="1">
      <formula>$J13="So"</formula>
    </cfRule>
  </conditionalFormatting>
  <conditionalFormatting sqref="K34">
    <cfRule type="expression" dxfId="1989" priority="2557" stopIfTrue="1">
      <formula>$J34="Sa"</formula>
    </cfRule>
    <cfRule type="expression" dxfId="1988" priority="2558" stopIfTrue="1">
      <formula>$J34="So"</formula>
    </cfRule>
  </conditionalFormatting>
  <conditionalFormatting sqref="L33">
    <cfRule type="expression" dxfId="1987" priority="2566" stopIfTrue="1">
      <formula>$J33="Sa"</formula>
    </cfRule>
    <cfRule type="expression" dxfId="1986" priority="2567" stopIfTrue="1">
      <formula>$J33="So"</formula>
    </cfRule>
  </conditionalFormatting>
  <conditionalFormatting sqref="M32">
    <cfRule type="expression" dxfId="1985" priority="2575" stopIfTrue="1">
      <formula>$J32="Sa"</formula>
    </cfRule>
    <cfRule type="expression" dxfId="1984" priority="2576" stopIfTrue="1">
      <formula>$J32="So"</formula>
    </cfRule>
  </conditionalFormatting>
  <conditionalFormatting sqref="K25">
    <cfRule type="expression" dxfId="1983" priority="2656" stopIfTrue="1">
      <formula>$J25="Sa"</formula>
    </cfRule>
    <cfRule type="expression" dxfId="1982" priority="2657" stopIfTrue="1">
      <formula>$J25="So"</formula>
    </cfRule>
  </conditionalFormatting>
  <conditionalFormatting sqref="L24">
    <cfRule type="expression" dxfId="1981" priority="2665" stopIfTrue="1">
      <formula>$J24="Sa"</formula>
    </cfRule>
    <cfRule type="expression" dxfId="1980" priority="2666" stopIfTrue="1">
      <formula>$J24="So"</formula>
    </cfRule>
  </conditionalFormatting>
  <conditionalFormatting sqref="M23">
    <cfRule type="expression" dxfId="1979" priority="2674" stopIfTrue="1">
      <formula>$J23="Sa"</formula>
    </cfRule>
    <cfRule type="expression" dxfId="1978" priority="2675" stopIfTrue="1">
      <formula>$J23="So"</formula>
    </cfRule>
  </conditionalFormatting>
  <conditionalFormatting sqref="K16">
    <cfRule type="expression" dxfId="1977" priority="2755" stopIfTrue="1">
      <formula>$J16="Sa"</formula>
    </cfRule>
    <cfRule type="expression" dxfId="1976" priority="2756" stopIfTrue="1">
      <formula>$J16="So"</formula>
    </cfRule>
  </conditionalFormatting>
  <conditionalFormatting sqref="L15">
    <cfRule type="expression" dxfId="1975" priority="2764" stopIfTrue="1">
      <formula>$J15="Sa"</formula>
    </cfRule>
    <cfRule type="expression" dxfId="1974" priority="2765" stopIfTrue="1">
      <formula>$J15="So"</formula>
    </cfRule>
  </conditionalFormatting>
  <conditionalFormatting sqref="M17">
    <cfRule type="expression" dxfId="1973" priority="2740" stopIfTrue="1">
      <formula>$J17="Sa"</formula>
    </cfRule>
    <cfRule type="expression" dxfId="1972" priority="2741" stopIfTrue="1">
      <formula>$J17="So"</formula>
    </cfRule>
  </conditionalFormatting>
  <conditionalFormatting sqref="K19">
    <cfRule type="expression" dxfId="1971" priority="2722" stopIfTrue="1">
      <formula>$J19="Sa"</formula>
    </cfRule>
    <cfRule type="expression" dxfId="1970" priority="2723" stopIfTrue="1">
      <formula>$J19="So"</formula>
    </cfRule>
  </conditionalFormatting>
  <conditionalFormatting sqref="L18">
    <cfRule type="expression" dxfId="1969" priority="2731" stopIfTrue="1">
      <formula>$J18="Sa"</formula>
    </cfRule>
    <cfRule type="expression" dxfId="1968" priority="2732" stopIfTrue="1">
      <formula>$J18="So"</formula>
    </cfRule>
  </conditionalFormatting>
  <conditionalFormatting sqref="A36">
    <cfRule type="expression" dxfId="1967" priority="3333" stopIfTrue="1">
      <formula>#REF!="Sa"</formula>
    </cfRule>
    <cfRule type="expression" dxfId="1966" priority="3334" stopIfTrue="1">
      <formula>#REF!="So"</formula>
    </cfRule>
  </conditionalFormatting>
  <conditionalFormatting sqref="I36">
    <cfRule type="expression" dxfId="1965" priority="3331" stopIfTrue="1">
      <formula>#REF!="Sa"</formula>
    </cfRule>
    <cfRule type="expression" dxfId="1964" priority="3332" stopIfTrue="1">
      <formula>#REF!="So"</formula>
    </cfRule>
  </conditionalFormatting>
  <conditionalFormatting sqref="Q36">
    <cfRule type="expression" dxfId="1963" priority="3329" stopIfTrue="1">
      <formula>#REF!="Sa"</formula>
    </cfRule>
    <cfRule type="expression" dxfId="1962" priority="3330" stopIfTrue="1">
      <formula>#REF!="So"</formula>
    </cfRule>
  </conditionalFormatting>
  <conditionalFormatting sqref="Y36">
    <cfRule type="expression" dxfId="1961" priority="3327" stopIfTrue="1">
      <formula>#REF!="Sa"</formula>
    </cfRule>
    <cfRule type="expression" dxfId="1960" priority="3328" stopIfTrue="1">
      <formula>#REF!="So"</formula>
    </cfRule>
  </conditionalFormatting>
  <conditionalFormatting sqref="AG36">
    <cfRule type="expression" dxfId="1959" priority="3325" stopIfTrue="1">
      <formula>#REF!="Sa"</formula>
    </cfRule>
    <cfRule type="expression" dxfId="1958" priority="3326" stopIfTrue="1">
      <formula>#REF!="So"</formula>
    </cfRule>
  </conditionalFormatting>
  <conditionalFormatting sqref="AO36">
    <cfRule type="expression" dxfId="1957" priority="3323" stopIfTrue="1">
      <formula>#REF!="Sa"</formula>
    </cfRule>
    <cfRule type="expression" dxfId="1956" priority="3324" stopIfTrue="1">
      <formula>#REF!="So"</formula>
    </cfRule>
  </conditionalFormatting>
  <conditionalFormatting sqref="C4">
    <cfRule type="expression" dxfId="1955" priority="3321" stopIfTrue="1">
      <formula>$B4="Sa"</formula>
    </cfRule>
    <cfRule type="expression" dxfId="1954" priority="3322" stopIfTrue="1">
      <formula>$B4="So"</formula>
    </cfRule>
  </conditionalFormatting>
  <conditionalFormatting sqref="D4">
    <cfRule type="expression" dxfId="1953" priority="3319" stopIfTrue="1">
      <formula>$B4="Sa"</formula>
    </cfRule>
    <cfRule type="expression" dxfId="1952" priority="3320" stopIfTrue="1">
      <formula>$B4="So"</formula>
    </cfRule>
  </conditionalFormatting>
  <conditionalFormatting sqref="E4">
    <cfRule type="expression" dxfId="1951" priority="3317" stopIfTrue="1">
      <formula>$B4="Sa"</formula>
    </cfRule>
    <cfRule type="expression" dxfId="1950" priority="3318" stopIfTrue="1">
      <formula>$B4="So"</formula>
    </cfRule>
  </conditionalFormatting>
  <conditionalFormatting sqref="C5">
    <cfRule type="expression" dxfId="1949" priority="3310" stopIfTrue="1">
      <formula>$B5="Sa"</formula>
    </cfRule>
    <cfRule type="expression" dxfId="1948" priority="3311" stopIfTrue="1">
      <formula>$B5="So"</formula>
    </cfRule>
  </conditionalFormatting>
  <conditionalFormatting sqref="D5">
    <cfRule type="expression" dxfId="1947" priority="3308" stopIfTrue="1">
      <formula>$B5="Sa"</formula>
    </cfRule>
    <cfRule type="expression" dxfId="1946" priority="3309" stopIfTrue="1">
      <formula>$B5="So"</formula>
    </cfRule>
  </conditionalFormatting>
  <conditionalFormatting sqref="E5">
    <cfRule type="expression" dxfId="1945" priority="3306" stopIfTrue="1">
      <formula>$B5="Sa"</formula>
    </cfRule>
    <cfRule type="expression" dxfId="1944" priority="3307" stopIfTrue="1">
      <formula>$B5="So"</formula>
    </cfRule>
  </conditionalFormatting>
  <conditionalFormatting sqref="C6">
    <cfRule type="expression" dxfId="1943" priority="3299" stopIfTrue="1">
      <formula>$B6="Sa"</formula>
    </cfRule>
    <cfRule type="expression" dxfId="1942" priority="3300" stopIfTrue="1">
      <formula>$B6="So"</formula>
    </cfRule>
  </conditionalFormatting>
  <conditionalFormatting sqref="D6">
    <cfRule type="expression" dxfId="1941" priority="3297" stopIfTrue="1">
      <formula>$B6="Sa"</formula>
    </cfRule>
    <cfRule type="expression" dxfId="1940" priority="3298" stopIfTrue="1">
      <formula>$B6="So"</formula>
    </cfRule>
  </conditionalFormatting>
  <conditionalFormatting sqref="E6">
    <cfRule type="expression" dxfId="1939" priority="3295" stopIfTrue="1">
      <formula>$B6="Sa"</formula>
    </cfRule>
    <cfRule type="expression" dxfId="1938" priority="3296" stopIfTrue="1">
      <formula>$B6="So"</formula>
    </cfRule>
  </conditionalFormatting>
  <conditionalFormatting sqref="C7">
    <cfRule type="expression" dxfId="1937" priority="3288" stopIfTrue="1">
      <formula>$B7="Sa"</formula>
    </cfRule>
    <cfRule type="expression" dxfId="1936" priority="3289" stopIfTrue="1">
      <formula>$B7="So"</formula>
    </cfRule>
  </conditionalFormatting>
  <conditionalFormatting sqref="D7">
    <cfRule type="expression" dxfId="1935" priority="3286" stopIfTrue="1">
      <formula>$B7="Sa"</formula>
    </cfRule>
    <cfRule type="expression" dxfId="1934" priority="3287" stopIfTrue="1">
      <formula>$B7="So"</formula>
    </cfRule>
  </conditionalFormatting>
  <conditionalFormatting sqref="E7">
    <cfRule type="expression" dxfId="1933" priority="3284" stopIfTrue="1">
      <formula>$B7="Sa"</formula>
    </cfRule>
    <cfRule type="expression" dxfId="1932" priority="3285" stopIfTrue="1">
      <formula>$B7="So"</formula>
    </cfRule>
  </conditionalFormatting>
  <conditionalFormatting sqref="C8">
    <cfRule type="expression" dxfId="1931" priority="3277" stopIfTrue="1">
      <formula>$B8="Sa"</formula>
    </cfRule>
    <cfRule type="expression" dxfId="1930" priority="3278" stopIfTrue="1">
      <formula>$B8="So"</formula>
    </cfRule>
  </conditionalFormatting>
  <conditionalFormatting sqref="D8">
    <cfRule type="expression" dxfId="1929" priority="3275" stopIfTrue="1">
      <formula>$B8="Sa"</formula>
    </cfRule>
    <cfRule type="expression" dxfId="1928" priority="3276" stopIfTrue="1">
      <formula>$B8="So"</formula>
    </cfRule>
  </conditionalFormatting>
  <conditionalFormatting sqref="E8">
    <cfRule type="expression" dxfId="1927" priority="3273" stopIfTrue="1">
      <formula>$B8="Sa"</formula>
    </cfRule>
    <cfRule type="expression" dxfId="1926" priority="3274" stopIfTrue="1">
      <formula>$B8="So"</formula>
    </cfRule>
  </conditionalFormatting>
  <conditionalFormatting sqref="C9">
    <cfRule type="expression" dxfId="1925" priority="3266" stopIfTrue="1">
      <formula>$B9="Sa"</formula>
    </cfRule>
    <cfRule type="expression" dxfId="1924" priority="3267" stopIfTrue="1">
      <formula>$B9="So"</formula>
    </cfRule>
  </conditionalFormatting>
  <conditionalFormatting sqref="D9">
    <cfRule type="expression" dxfId="1923" priority="3264" stopIfTrue="1">
      <formula>$B9="Sa"</formula>
    </cfRule>
    <cfRule type="expression" dxfId="1922" priority="3265" stopIfTrue="1">
      <formula>$B9="So"</formula>
    </cfRule>
  </conditionalFormatting>
  <conditionalFormatting sqref="E9">
    <cfRule type="expression" dxfId="1921" priority="3262" stopIfTrue="1">
      <formula>$B9="Sa"</formula>
    </cfRule>
    <cfRule type="expression" dxfId="1920" priority="3263" stopIfTrue="1">
      <formula>$B9="So"</formula>
    </cfRule>
  </conditionalFormatting>
  <conditionalFormatting sqref="C10">
    <cfRule type="expression" dxfId="1919" priority="3255" stopIfTrue="1">
      <formula>$B10="Sa"</formula>
    </cfRule>
    <cfRule type="expression" dxfId="1918" priority="3256" stopIfTrue="1">
      <formula>$B10="So"</formula>
    </cfRule>
  </conditionalFormatting>
  <conditionalFormatting sqref="D10">
    <cfRule type="expression" dxfId="1917" priority="3253" stopIfTrue="1">
      <formula>$B10="Sa"</formula>
    </cfRule>
    <cfRule type="expression" dxfId="1916" priority="3254" stopIfTrue="1">
      <formula>$B10="So"</formula>
    </cfRule>
  </conditionalFormatting>
  <conditionalFormatting sqref="E10">
    <cfRule type="expression" dxfId="1915" priority="3251" stopIfTrue="1">
      <formula>$B10="Sa"</formula>
    </cfRule>
    <cfRule type="expression" dxfId="1914" priority="3252" stopIfTrue="1">
      <formula>$B10="So"</formula>
    </cfRule>
  </conditionalFormatting>
  <conditionalFormatting sqref="C11">
    <cfRule type="expression" dxfId="1913" priority="3244" stopIfTrue="1">
      <formula>$B11="Sa"</formula>
    </cfRule>
    <cfRule type="expression" dxfId="1912" priority="3245" stopIfTrue="1">
      <formula>$B11="So"</formula>
    </cfRule>
  </conditionalFormatting>
  <conditionalFormatting sqref="D11">
    <cfRule type="expression" dxfId="1911" priority="3242" stopIfTrue="1">
      <formula>$B11="Sa"</formula>
    </cfRule>
    <cfRule type="expression" dxfId="1910" priority="3243" stopIfTrue="1">
      <formula>$B11="So"</formula>
    </cfRule>
  </conditionalFormatting>
  <conditionalFormatting sqref="E11">
    <cfRule type="expression" dxfId="1909" priority="3240" stopIfTrue="1">
      <formula>$B11="Sa"</formula>
    </cfRule>
    <cfRule type="expression" dxfId="1908" priority="3241" stopIfTrue="1">
      <formula>$B11="So"</formula>
    </cfRule>
  </conditionalFormatting>
  <conditionalFormatting sqref="C12">
    <cfRule type="expression" dxfId="1907" priority="3233" stopIfTrue="1">
      <formula>$B12="Sa"</formula>
    </cfRule>
    <cfRule type="expression" dxfId="1906" priority="3234" stopIfTrue="1">
      <formula>$B12="So"</formula>
    </cfRule>
  </conditionalFormatting>
  <conditionalFormatting sqref="D12">
    <cfRule type="expression" dxfId="1905" priority="3231" stopIfTrue="1">
      <formula>$B12="Sa"</formula>
    </cfRule>
    <cfRule type="expression" dxfId="1904" priority="3232" stopIfTrue="1">
      <formula>$B12="So"</formula>
    </cfRule>
  </conditionalFormatting>
  <conditionalFormatting sqref="E12">
    <cfRule type="expression" dxfId="1903" priority="3229" stopIfTrue="1">
      <formula>$B12="Sa"</formula>
    </cfRule>
    <cfRule type="expression" dxfId="1902" priority="3230" stopIfTrue="1">
      <formula>$B12="So"</formula>
    </cfRule>
  </conditionalFormatting>
  <conditionalFormatting sqref="C13">
    <cfRule type="expression" dxfId="1901" priority="3222" stopIfTrue="1">
      <formula>$B13="Sa"</formula>
    </cfRule>
    <cfRule type="expression" dxfId="1900" priority="3223" stopIfTrue="1">
      <formula>$B13="So"</formula>
    </cfRule>
  </conditionalFormatting>
  <conditionalFormatting sqref="D13">
    <cfRule type="expression" dxfId="1899" priority="3220" stopIfTrue="1">
      <formula>$B13="Sa"</formula>
    </cfRule>
    <cfRule type="expression" dxfId="1898" priority="3221" stopIfTrue="1">
      <formula>$B13="So"</formula>
    </cfRule>
  </conditionalFormatting>
  <conditionalFormatting sqref="E13">
    <cfRule type="expression" dxfId="1897" priority="3218" stopIfTrue="1">
      <formula>$B13="Sa"</formula>
    </cfRule>
    <cfRule type="expression" dxfId="1896" priority="3219" stopIfTrue="1">
      <formula>$B13="So"</formula>
    </cfRule>
  </conditionalFormatting>
  <conditionalFormatting sqref="C14">
    <cfRule type="expression" dxfId="1895" priority="3211" stopIfTrue="1">
      <formula>$B14="Sa"</formula>
    </cfRule>
    <cfRule type="expression" dxfId="1894" priority="3212" stopIfTrue="1">
      <formula>$B14="So"</formula>
    </cfRule>
  </conditionalFormatting>
  <conditionalFormatting sqref="D14">
    <cfRule type="expression" dxfId="1893" priority="3209" stopIfTrue="1">
      <formula>$B14="Sa"</formula>
    </cfRule>
    <cfRule type="expression" dxfId="1892" priority="3210" stopIfTrue="1">
      <formula>$B14="So"</formula>
    </cfRule>
  </conditionalFormatting>
  <conditionalFormatting sqref="E14">
    <cfRule type="expression" dxfId="1891" priority="3207" stopIfTrue="1">
      <formula>$B14="Sa"</formula>
    </cfRule>
    <cfRule type="expression" dxfId="1890" priority="3208" stopIfTrue="1">
      <formula>$B14="So"</formula>
    </cfRule>
  </conditionalFormatting>
  <conditionalFormatting sqref="C15">
    <cfRule type="expression" dxfId="1889" priority="3200" stopIfTrue="1">
      <formula>$B15="Sa"</formula>
    </cfRule>
    <cfRule type="expression" dxfId="1888" priority="3201" stopIfTrue="1">
      <formula>$B15="So"</formula>
    </cfRule>
  </conditionalFormatting>
  <conditionalFormatting sqref="D15">
    <cfRule type="expression" dxfId="1887" priority="3198" stopIfTrue="1">
      <formula>$B15="Sa"</formula>
    </cfRule>
    <cfRule type="expression" dxfId="1886" priority="3199" stopIfTrue="1">
      <formula>$B15="So"</formula>
    </cfRule>
  </conditionalFormatting>
  <conditionalFormatting sqref="E15">
    <cfRule type="expression" dxfId="1885" priority="3196" stopIfTrue="1">
      <formula>$B15="Sa"</formula>
    </cfRule>
    <cfRule type="expression" dxfId="1884" priority="3197" stopIfTrue="1">
      <formula>$B15="So"</formula>
    </cfRule>
  </conditionalFormatting>
  <conditionalFormatting sqref="C16">
    <cfRule type="expression" dxfId="1883" priority="3189" stopIfTrue="1">
      <formula>$B16="Sa"</formula>
    </cfRule>
    <cfRule type="expression" dxfId="1882" priority="3190" stopIfTrue="1">
      <formula>$B16="So"</formula>
    </cfRule>
  </conditionalFormatting>
  <conditionalFormatting sqref="D16">
    <cfRule type="expression" dxfId="1881" priority="3187" stopIfTrue="1">
      <formula>$B16="Sa"</formula>
    </cfRule>
    <cfRule type="expression" dxfId="1880" priority="3188" stopIfTrue="1">
      <formula>$B16="So"</formula>
    </cfRule>
  </conditionalFormatting>
  <conditionalFormatting sqref="E16">
    <cfRule type="expression" dxfId="1879" priority="3185" stopIfTrue="1">
      <formula>$B16="Sa"</formula>
    </cfRule>
    <cfRule type="expression" dxfId="1878" priority="3186" stopIfTrue="1">
      <formula>$B16="So"</formula>
    </cfRule>
  </conditionalFormatting>
  <conditionalFormatting sqref="C17">
    <cfRule type="expression" dxfId="1877" priority="3178" stopIfTrue="1">
      <formula>$B17="Sa"</formula>
    </cfRule>
    <cfRule type="expression" dxfId="1876" priority="3179" stopIfTrue="1">
      <formula>$B17="So"</formula>
    </cfRule>
  </conditionalFormatting>
  <conditionalFormatting sqref="D17">
    <cfRule type="expression" dxfId="1875" priority="3176" stopIfTrue="1">
      <formula>$B17="Sa"</formula>
    </cfRule>
    <cfRule type="expression" dxfId="1874" priority="3177" stopIfTrue="1">
      <formula>$B17="So"</formula>
    </cfRule>
  </conditionalFormatting>
  <conditionalFormatting sqref="E17">
    <cfRule type="expression" dxfId="1873" priority="3174" stopIfTrue="1">
      <formula>$B17="Sa"</formula>
    </cfRule>
    <cfRule type="expression" dxfId="1872" priority="3175" stopIfTrue="1">
      <formula>$B17="So"</formula>
    </cfRule>
  </conditionalFormatting>
  <conditionalFormatting sqref="C18">
    <cfRule type="expression" dxfId="1871" priority="3167" stopIfTrue="1">
      <formula>$B18="Sa"</formula>
    </cfRule>
    <cfRule type="expression" dxfId="1870" priority="3168" stopIfTrue="1">
      <formula>$B18="So"</formula>
    </cfRule>
  </conditionalFormatting>
  <conditionalFormatting sqref="D18">
    <cfRule type="expression" dxfId="1869" priority="3165" stopIfTrue="1">
      <formula>$B18="Sa"</formula>
    </cfRule>
    <cfRule type="expression" dxfId="1868" priority="3166" stopIfTrue="1">
      <formula>$B18="So"</formula>
    </cfRule>
  </conditionalFormatting>
  <conditionalFormatting sqref="E18">
    <cfRule type="expression" dxfId="1867" priority="3163" stopIfTrue="1">
      <formula>$B18="Sa"</formula>
    </cfRule>
    <cfRule type="expression" dxfId="1866" priority="3164" stopIfTrue="1">
      <formula>$B18="So"</formula>
    </cfRule>
  </conditionalFormatting>
  <conditionalFormatting sqref="C19">
    <cfRule type="expression" dxfId="1865" priority="3156" stopIfTrue="1">
      <formula>$B19="Sa"</formula>
    </cfRule>
    <cfRule type="expression" dxfId="1864" priority="3157" stopIfTrue="1">
      <formula>$B19="So"</formula>
    </cfRule>
  </conditionalFormatting>
  <conditionalFormatting sqref="D19">
    <cfRule type="expression" dxfId="1863" priority="3154" stopIfTrue="1">
      <formula>$B19="Sa"</formula>
    </cfRule>
    <cfRule type="expression" dxfId="1862" priority="3155" stopIfTrue="1">
      <formula>$B19="So"</formula>
    </cfRule>
  </conditionalFormatting>
  <conditionalFormatting sqref="E19">
    <cfRule type="expression" dxfId="1861" priority="3152" stopIfTrue="1">
      <formula>$B19="Sa"</formula>
    </cfRule>
    <cfRule type="expression" dxfId="1860" priority="3153" stopIfTrue="1">
      <formula>$B19="So"</formula>
    </cfRule>
  </conditionalFormatting>
  <conditionalFormatting sqref="C20">
    <cfRule type="expression" dxfId="1859" priority="3145" stopIfTrue="1">
      <formula>$B20="Sa"</formula>
    </cfRule>
    <cfRule type="expression" dxfId="1858" priority="3146" stopIfTrue="1">
      <formula>$B20="So"</formula>
    </cfRule>
  </conditionalFormatting>
  <conditionalFormatting sqref="D20">
    <cfRule type="expression" dxfId="1857" priority="3143" stopIfTrue="1">
      <formula>$B20="Sa"</formula>
    </cfRule>
    <cfRule type="expression" dxfId="1856" priority="3144" stopIfTrue="1">
      <formula>$B20="So"</formula>
    </cfRule>
  </conditionalFormatting>
  <conditionalFormatting sqref="E20">
    <cfRule type="expression" dxfId="1855" priority="3141" stopIfTrue="1">
      <formula>$B20="Sa"</formula>
    </cfRule>
    <cfRule type="expression" dxfId="1854" priority="3142" stopIfTrue="1">
      <formula>$B20="So"</formula>
    </cfRule>
  </conditionalFormatting>
  <conditionalFormatting sqref="C21">
    <cfRule type="expression" dxfId="1853" priority="3134" stopIfTrue="1">
      <formula>$B21="Sa"</formula>
    </cfRule>
    <cfRule type="expression" dxfId="1852" priority="3135" stopIfTrue="1">
      <formula>$B21="So"</formula>
    </cfRule>
  </conditionalFormatting>
  <conditionalFormatting sqref="D21">
    <cfRule type="expression" dxfId="1851" priority="3132" stopIfTrue="1">
      <formula>$B21="Sa"</formula>
    </cfRule>
    <cfRule type="expression" dxfId="1850" priority="3133" stopIfTrue="1">
      <formula>$B21="So"</formula>
    </cfRule>
  </conditionalFormatting>
  <conditionalFormatting sqref="E21">
    <cfRule type="expression" dxfId="1849" priority="3130" stopIfTrue="1">
      <formula>$B21="Sa"</formula>
    </cfRule>
    <cfRule type="expression" dxfId="1848" priority="3131" stopIfTrue="1">
      <formula>$B21="So"</formula>
    </cfRule>
  </conditionalFormatting>
  <conditionalFormatting sqref="C22">
    <cfRule type="expression" dxfId="1847" priority="3123" stopIfTrue="1">
      <formula>$B22="Sa"</formula>
    </cfRule>
    <cfRule type="expression" dxfId="1846" priority="3124" stopIfTrue="1">
      <formula>$B22="So"</formula>
    </cfRule>
  </conditionalFormatting>
  <conditionalFormatting sqref="D22">
    <cfRule type="expression" dxfId="1845" priority="3121" stopIfTrue="1">
      <formula>$B22="Sa"</formula>
    </cfRule>
    <cfRule type="expression" dxfId="1844" priority="3122" stopIfTrue="1">
      <formula>$B22="So"</formula>
    </cfRule>
  </conditionalFormatting>
  <conditionalFormatting sqref="E22">
    <cfRule type="expression" dxfId="1843" priority="3119" stopIfTrue="1">
      <formula>$B22="Sa"</formula>
    </cfRule>
    <cfRule type="expression" dxfId="1842" priority="3120" stopIfTrue="1">
      <formula>$B22="So"</formula>
    </cfRule>
  </conditionalFormatting>
  <conditionalFormatting sqref="C23">
    <cfRule type="expression" dxfId="1841" priority="3112" stopIfTrue="1">
      <formula>$B23="Sa"</formula>
    </cfRule>
    <cfRule type="expression" dxfId="1840" priority="3113" stopIfTrue="1">
      <formula>$B23="So"</formula>
    </cfRule>
  </conditionalFormatting>
  <conditionalFormatting sqref="D23">
    <cfRule type="expression" dxfId="1839" priority="3110" stopIfTrue="1">
      <formula>$B23="Sa"</formula>
    </cfRule>
    <cfRule type="expression" dxfId="1838" priority="3111" stopIfTrue="1">
      <formula>$B23="So"</formula>
    </cfRule>
  </conditionalFormatting>
  <conditionalFormatting sqref="E23">
    <cfRule type="expression" dxfId="1837" priority="3108" stopIfTrue="1">
      <formula>$B23="Sa"</formula>
    </cfRule>
    <cfRule type="expression" dxfId="1836" priority="3109" stopIfTrue="1">
      <formula>$B23="So"</formula>
    </cfRule>
  </conditionalFormatting>
  <conditionalFormatting sqref="C24">
    <cfRule type="expression" dxfId="1835" priority="3101" stopIfTrue="1">
      <formula>$B24="Sa"</formula>
    </cfRule>
    <cfRule type="expression" dxfId="1834" priority="3102" stopIfTrue="1">
      <formula>$B24="So"</formula>
    </cfRule>
  </conditionalFormatting>
  <conditionalFormatting sqref="D24">
    <cfRule type="expression" dxfId="1833" priority="3099" stopIfTrue="1">
      <formula>$B24="Sa"</formula>
    </cfRule>
    <cfRule type="expression" dxfId="1832" priority="3100" stopIfTrue="1">
      <formula>$B24="So"</formula>
    </cfRule>
  </conditionalFormatting>
  <conditionalFormatting sqref="E24">
    <cfRule type="expression" dxfId="1831" priority="3097" stopIfTrue="1">
      <formula>$B24="Sa"</formula>
    </cfRule>
    <cfRule type="expression" dxfId="1830" priority="3098" stopIfTrue="1">
      <formula>$B24="So"</formula>
    </cfRule>
  </conditionalFormatting>
  <conditionalFormatting sqref="C25">
    <cfRule type="expression" dxfId="1829" priority="3090" stopIfTrue="1">
      <formula>$B25="Sa"</formula>
    </cfRule>
    <cfRule type="expression" dxfId="1828" priority="3091" stopIfTrue="1">
      <formula>$B25="So"</formula>
    </cfRule>
  </conditionalFormatting>
  <conditionalFormatting sqref="D25">
    <cfRule type="expression" dxfId="1827" priority="3088" stopIfTrue="1">
      <formula>$B25="Sa"</formula>
    </cfRule>
    <cfRule type="expression" dxfId="1826" priority="3089" stopIfTrue="1">
      <formula>$B25="So"</formula>
    </cfRule>
  </conditionalFormatting>
  <conditionalFormatting sqref="E25">
    <cfRule type="expression" dxfId="1825" priority="3086" stopIfTrue="1">
      <formula>$B25="Sa"</formula>
    </cfRule>
    <cfRule type="expression" dxfId="1824" priority="3087" stopIfTrue="1">
      <formula>$B25="So"</formula>
    </cfRule>
  </conditionalFormatting>
  <conditionalFormatting sqref="C26">
    <cfRule type="expression" dxfId="1823" priority="3079" stopIfTrue="1">
      <formula>$B26="Sa"</formula>
    </cfRule>
    <cfRule type="expression" dxfId="1822" priority="3080" stopIfTrue="1">
      <formula>$B26="So"</formula>
    </cfRule>
  </conditionalFormatting>
  <conditionalFormatting sqref="D26">
    <cfRule type="expression" dxfId="1821" priority="3077" stopIfTrue="1">
      <formula>$B26="Sa"</formula>
    </cfRule>
    <cfRule type="expression" dxfId="1820" priority="3078" stopIfTrue="1">
      <formula>$B26="So"</formula>
    </cfRule>
  </conditionalFormatting>
  <conditionalFormatting sqref="E26">
    <cfRule type="expression" dxfId="1819" priority="3075" stopIfTrue="1">
      <formula>$B26="Sa"</formula>
    </cfRule>
    <cfRule type="expression" dxfId="1818" priority="3076" stopIfTrue="1">
      <formula>$B26="So"</formula>
    </cfRule>
  </conditionalFormatting>
  <conditionalFormatting sqref="C27">
    <cfRule type="expression" dxfId="1817" priority="3068" stopIfTrue="1">
      <formula>$B27="Sa"</formula>
    </cfRule>
    <cfRule type="expression" dxfId="1816" priority="3069" stopIfTrue="1">
      <formula>$B27="So"</formula>
    </cfRule>
  </conditionalFormatting>
  <conditionalFormatting sqref="D27">
    <cfRule type="expression" dxfId="1815" priority="3066" stopIfTrue="1">
      <formula>$B27="Sa"</formula>
    </cfRule>
    <cfRule type="expression" dxfId="1814" priority="3067" stopIfTrue="1">
      <formula>$B27="So"</formula>
    </cfRule>
  </conditionalFormatting>
  <conditionalFormatting sqref="E27">
    <cfRule type="expression" dxfId="1813" priority="3064" stopIfTrue="1">
      <formula>$B27="Sa"</formula>
    </cfRule>
    <cfRule type="expression" dxfId="1812" priority="3065" stopIfTrue="1">
      <formula>$B27="So"</formula>
    </cfRule>
  </conditionalFormatting>
  <conditionalFormatting sqref="C28">
    <cfRule type="expression" dxfId="1811" priority="3057" stopIfTrue="1">
      <formula>$B28="Sa"</formula>
    </cfRule>
    <cfRule type="expression" dxfId="1810" priority="3058" stopIfTrue="1">
      <formula>$B28="So"</formula>
    </cfRule>
  </conditionalFormatting>
  <conditionalFormatting sqref="D28">
    <cfRule type="expression" dxfId="1809" priority="3055" stopIfTrue="1">
      <formula>$B28="Sa"</formula>
    </cfRule>
    <cfRule type="expression" dxfId="1808" priority="3056" stopIfTrue="1">
      <formula>$B28="So"</formula>
    </cfRule>
  </conditionalFormatting>
  <conditionalFormatting sqref="E28">
    <cfRule type="expression" dxfId="1807" priority="3053" stopIfTrue="1">
      <formula>$B28="Sa"</formula>
    </cfRule>
    <cfRule type="expression" dxfId="1806" priority="3054" stopIfTrue="1">
      <formula>$B28="So"</formula>
    </cfRule>
  </conditionalFormatting>
  <conditionalFormatting sqref="C29">
    <cfRule type="expression" dxfId="1805" priority="3046" stopIfTrue="1">
      <formula>$B29="Sa"</formula>
    </cfRule>
    <cfRule type="expression" dxfId="1804" priority="3047" stopIfTrue="1">
      <formula>$B29="So"</formula>
    </cfRule>
  </conditionalFormatting>
  <conditionalFormatting sqref="D29">
    <cfRule type="expression" dxfId="1803" priority="3044" stopIfTrue="1">
      <formula>$B29="Sa"</formula>
    </cfRule>
    <cfRule type="expression" dxfId="1802" priority="3045" stopIfTrue="1">
      <formula>$B29="So"</formula>
    </cfRule>
  </conditionalFormatting>
  <conditionalFormatting sqref="E29">
    <cfRule type="expression" dxfId="1801" priority="3042" stopIfTrue="1">
      <formula>$B29="Sa"</formula>
    </cfRule>
    <cfRule type="expression" dxfId="1800" priority="3043" stopIfTrue="1">
      <formula>$B29="So"</formula>
    </cfRule>
  </conditionalFormatting>
  <conditionalFormatting sqref="C30">
    <cfRule type="expression" dxfId="1799" priority="3035" stopIfTrue="1">
      <formula>$B30="Sa"</formula>
    </cfRule>
    <cfRule type="expression" dxfId="1798" priority="3036" stopIfTrue="1">
      <formula>$B30="So"</formula>
    </cfRule>
  </conditionalFormatting>
  <conditionalFormatting sqref="D30">
    <cfRule type="expression" dxfId="1797" priority="3033" stopIfTrue="1">
      <formula>$B30="Sa"</formula>
    </cfRule>
    <cfRule type="expression" dxfId="1796" priority="3034" stopIfTrue="1">
      <formula>$B30="So"</formula>
    </cfRule>
  </conditionalFormatting>
  <conditionalFormatting sqref="E30">
    <cfRule type="expression" dxfId="1795" priority="3031" stopIfTrue="1">
      <formula>$B30="Sa"</formula>
    </cfRule>
    <cfRule type="expression" dxfId="1794" priority="3032" stopIfTrue="1">
      <formula>$B30="So"</formula>
    </cfRule>
  </conditionalFormatting>
  <conditionalFormatting sqref="C31">
    <cfRule type="expression" dxfId="1793" priority="3024" stopIfTrue="1">
      <formula>$B31="Sa"</formula>
    </cfRule>
    <cfRule type="expression" dxfId="1792" priority="3025" stopIfTrue="1">
      <formula>$B31="So"</formula>
    </cfRule>
  </conditionalFormatting>
  <conditionalFormatting sqref="D31">
    <cfRule type="expression" dxfId="1791" priority="3022" stopIfTrue="1">
      <formula>$B31="Sa"</formula>
    </cfRule>
    <cfRule type="expression" dxfId="1790" priority="3023" stopIfTrue="1">
      <formula>$B31="So"</formula>
    </cfRule>
  </conditionalFormatting>
  <conditionalFormatting sqref="E31">
    <cfRule type="expression" dxfId="1789" priority="3020" stopIfTrue="1">
      <formula>$B31="Sa"</formula>
    </cfRule>
    <cfRule type="expression" dxfId="1788" priority="3021" stopIfTrue="1">
      <formula>$B31="So"</formula>
    </cfRule>
  </conditionalFormatting>
  <conditionalFormatting sqref="C32">
    <cfRule type="expression" dxfId="1787" priority="3013" stopIfTrue="1">
      <formula>$B32="Sa"</formula>
    </cfRule>
    <cfRule type="expression" dxfId="1786" priority="3014" stopIfTrue="1">
      <formula>$B32="So"</formula>
    </cfRule>
  </conditionalFormatting>
  <conditionalFormatting sqref="D32">
    <cfRule type="expression" dxfId="1785" priority="3011" stopIfTrue="1">
      <formula>$B32="Sa"</formula>
    </cfRule>
    <cfRule type="expression" dxfId="1784" priority="3012" stopIfTrue="1">
      <formula>$B32="So"</formula>
    </cfRule>
  </conditionalFormatting>
  <conditionalFormatting sqref="E32">
    <cfRule type="expression" dxfId="1783" priority="3009" stopIfTrue="1">
      <formula>$B32="Sa"</formula>
    </cfRule>
    <cfRule type="expression" dxfId="1782" priority="3010" stopIfTrue="1">
      <formula>$B32="So"</formula>
    </cfRule>
  </conditionalFormatting>
  <conditionalFormatting sqref="C33">
    <cfRule type="expression" dxfId="1781" priority="3002" stopIfTrue="1">
      <formula>$B33="Sa"</formula>
    </cfRule>
    <cfRule type="expression" dxfId="1780" priority="3003" stopIfTrue="1">
      <formula>$B33="So"</formula>
    </cfRule>
  </conditionalFormatting>
  <conditionalFormatting sqref="D33">
    <cfRule type="expression" dxfId="1779" priority="3000" stopIfTrue="1">
      <formula>$B33="Sa"</formula>
    </cfRule>
    <cfRule type="expression" dxfId="1778" priority="3001" stopIfTrue="1">
      <formula>$B33="So"</formula>
    </cfRule>
  </conditionalFormatting>
  <conditionalFormatting sqref="E33">
    <cfRule type="expression" dxfId="1777" priority="2998" stopIfTrue="1">
      <formula>$B33="Sa"</formula>
    </cfRule>
    <cfRule type="expression" dxfId="1776" priority="2999" stopIfTrue="1">
      <formula>$B33="So"</formula>
    </cfRule>
  </conditionalFormatting>
  <conditionalFormatting sqref="C34">
    <cfRule type="expression" dxfId="1775" priority="2991" stopIfTrue="1">
      <formula>$B34="Sa"</formula>
    </cfRule>
    <cfRule type="expression" dxfId="1774" priority="2992" stopIfTrue="1">
      <formula>$B34="So"</formula>
    </cfRule>
  </conditionalFormatting>
  <conditionalFormatting sqref="D34">
    <cfRule type="expression" dxfId="1773" priority="2989" stopIfTrue="1">
      <formula>$B34="Sa"</formula>
    </cfRule>
    <cfRule type="expression" dxfId="1772" priority="2990" stopIfTrue="1">
      <formula>$B34="So"</formula>
    </cfRule>
  </conditionalFormatting>
  <conditionalFormatting sqref="E34">
    <cfRule type="expression" dxfId="1771" priority="2987" stopIfTrue="1">
      <formula>$B34="Sa"</formula>
    </cfRule>
    <cfRule type="expression" dxfId="1770" priority="2988" stopIfTrue="1">
      <formula>$B34="So"</formula>
    </cfRule>
  </conditionalFormatting>
  <conditionalFormatting sqref="F4">
    <cfRule type="expression" dxfId="1769" priority="2980" stopIfTrue="1">
      <formula>$B4="Sa"</formula>
    </cfRule>
    <cfRule type="expression" dxfId="1768" priority="2981" stopIfTrue="1">
      <formula>$B4="So"</formula>
    </cfRule>
  </conditionalFormatting>
  <conditionalFormatting sqref="F5">
    <cfRule type="expression" dxfId="1767" priority="2977" stopIfTrue="1">
      <formula>$B5="Sa"</formula>
    </cfRule>
    <cfRule type="expression" dxfId="1766" priority="2978" stopIfTrue="1">
      <formula>$B5="So"</formula>
    </cfRule>
  </conditionalFormatting>
  <conditionalFormatting sqref="F6">
    <cfRule type="expression" dxfId="1765" priority="2974" stopIfTrue="1">
      <formula>$B6="Sa"</formula>
    </cfRule>
    <cfRule type="expression" dxfId="1764" priority="2975" stopIfTrue="1">
      <formula>$B6="So"</formula>
    </cfRule>
  </conditionalFormatting>
  <conditionalFormatting sqref="F7">
    <cfRule type="expression" dxfId="1763" priority="2971" stopIfTrue="1">
      <formula>$B7="Sa"</formula>
    </cfRule>
    <cfRule type="expression" dxfId="1762" priority="2972" stopIfTrue="1">
      <formula>$B7="So"</formula>
    </cfRule>
  </conditionalFormatting>
  <conditionalFormatting sqref="F8">
    <cfRule type="expression" dxfId="1761" priority="2968" stopIfTrue="1">
      <formula>$B8="Sa"</formula>
    </cfRule>
    <cfRule type="expression" dxfId="1760" priority="2969" stopIfTrue="1">
      <formula>$B8="So"</formula>
    </cfRule>
  </conditionalFormatting>
  <conditionalFormatting sqref="F9">
    <cfRule type="expression" dxfId="1759" priority="2965" stopIfTrue="1">
      <formula>$B9="Sa"</formula>
    </cfRule>
    <cfRule type="expression" dxfId="1758" priority="2966" stopIfTrue="1">
      <formula>$B9="So"</formula>
    </cfRule>
  </conditionalFormatting>
  <conditionalFormatting sqref="F10">
    <cfRule type="expression" dxfId="1757" priority="2962" stopIfTrue="1">
      <formula>$B10="Sa"</formula>
    </cfRule>
    <cfRule type="expression" dxfId="1756" priority="2963" stopIfTrue="1">
      <formula>$B10="So"</formula>
    </cfRule>
  </conditionalFormatting>
  <conditionalFormatting sqref="F11">
    <cfRule type="expression" dxfId="1755" priority="2959" stopIfTrue="1">
      <formula>$B11="Sa"</formula>
    </cfRule>
    <cfRule type="expression" dxfId="1754" priority="2960" stopIfTrue="1">
      <formula>$B11="So"</formula>
    </cfRule>
  </conditionalFormatting>
  <conditionalFormatting sqref="F12">
    <cfRule type="expression" dxfId="1753" priority="2956" stopIfTrue="1">
      <formula>$B12="Sa"</formula>
    </cfRule>
    <cfRule type="expression" dxfId="1752" priority="2957" stopIfTrue="1">
      <formula>$B12="So"</formula>
    </cfRule>
  </conditionalFormatting>
  <conditionalFormatting sqref="F13">
    <cfRule type="expression" dxfId="1751" priority="2953" stopIfTrue="1">
      <formula>$B13="Sa"</formula>
    </cfRule>
    <cfRule type="expression" dxfId="1750" priority="2954" stopIfTrue="1">
      <formula>$B13="So"</formula>
    </cfRule>
  </conditionalFormatting>
  <conditionalFormatting sqref="F14">
    <cfRule type="expression" dxfId="1749" priority="2950" stopIfTrue="1">
      <formula>$B14="Sa"</formula>
    </cfRule>
    <cfRule type="expression" dxfId="1748" priority="2951" stopIfTrue="1">
      <formula>$B14="So"</formula>
    </cfRule>
  </conditionalFormatting>
  <conditionalFormatting sqref="F15">
    <cfRule type="expression" dxfId="1747" priority="2947" stopIfTrue="1">
      <formula>$B15="Sa"</formula>
    </cfRule>
    <cfRule type="expression" dxfId="1746" priority="2948" stopIfTrue="1">
      <formula>$B15="So"</formula>
    </cfRule>
  </conditionalFormatting>
  <conditionalFormatting sqref="F16">
    <cfRule type="expression" dxfId="1745" priority="2944" stopIfTrue="1">
      <formula>$B16="Sa"</formula>
    </cfRule>
    <cfRule type="expression" dxfId="1744" priority="2945" stopIfTrue="1">
      <formula>$B16="So"</formula>
    </cfRule>
  </conditionalFormatting>
  <conditionalFormatting sqref="F17:F34">
    <cfRule type="expression" dxfId="1743" priority="2941" stopIfTrue="1">
      <formula>$B17="Sa"</formula>
    </cfRule>
    <cfRule type="expression" dxfId="1742" priority="2942" stopIfTrue="1">
      <formula>$B17="So"</formula>
    </cfRule>
  </conditionalFormatting>
  <conditionalFormatting sqref="F18">
    <cfRule type="expression" dxfId="1741" priority="2938" stopIfTrue="1">
      <formula>$B18="Sa"</formula>
    </cfRule>
    <cfRule type="expression" dxfId="1740" priority="2939" stopIfTrue="1">
      <formula>$B18="So"</formula>
    </cfRule>
  </conditionalFormatting>
  <conditionalFormatting sqref="F19">
    <cfRule type="expression" dxfId="1739" priority="2935" stopIfTrue="1">
      <formula>$B19="Sa"</formula>
    </cfRule>
    <cfRule type="expression" dxfId="1738" priority="2936" stopIfTrue="1">
      <formula>$B19="So"</formula>
    </cfRule>
  </conditionalFormatting>
  <conditionalFormatting sqref="F20">
    <cfRule type="expression" dxfId="1737" priority="2932" stopIfTrue="1">
      <formula>$B20="Sa"</formula>
    </cfRule>
    <cfRule type="expression" dxfId="1736" priority="2933" stopIfTrue="1">
      <formula>$B20="So"</formula>
    </cfRule>
  </conditionalFormatting>
  <conditionalFormatting sqref="F21">
    <cfRule type="expression" dxfId="1735" priority="2929" stopIfTrue="1">
      <formula>$B21="Sa"</formula>
    </cfRule>
    <cfRule type="expression" dxfId="1734" priority="2930" stopIfTrue="1">
      <formula>$B21="So"</formula>
    </cfRule>
  </conditionalFormatting>
  <conditionalFormatting sqref="F22">
    <cfRule type="expression" dxfId="1733" priority="2926" stopIfTrue="1">
      <formula>$B22="Sa"</formula>
    </cfRule>
    <cfRule type="expression" dxfId="1732" priority="2927" stopIfTrue="1">
      <formula>$B22="So"</formula>
    </cfRule>
  </conditionalFormatting>
  <conditionalFormatting sqref="F23">
    <cfRule type="expression" dxfId="1731" priority="2923" stopIfTrue="1">
      <formula>$B23="Sa"</formula>
    </cfRule>
    <cfRule type="expression" dxfId="1730" priority="2924" stopIfTrue="1">
      <formula>$B23="So"</formula>
    </cfRule>
  </conditionalFormatting>
  <conditionalFormatting sqref="F24">
    <cfRule type="expression" dxfId="1729" priority="2920" stopIfTrue="1">
      <formula>$B24="Sa"</formula>
    </cfRule>
    <cfRule type="expression" dxfId="1728" priority="2921" stopIfTrue="1">
      <formula>$B24="So"</formula>
    </cfRule>
  </conditionalFormatting>
  <conditionalFormatting sqref="F25">
    <cfRule type="expression" dxfId="1727" priority="2917" stopIfTrue="1">
      <formula>$B25="Sa"</formula>
    </cfRule>
    <cfRule type="expression" dxfId="1726" priority="2918" stopIfTrue="1">
      <formula>$B25="So"</formula>
    </cfRule>
  </conditionalFormatting>
  <conditionalFormatting sqref="F26">
    <cfRule type="expression" dxfId="1725" priority="2914" stopIfTrue="1">
      <formula>$B26="Sa"</formula>
    </cfRule>
    <cfRule type="expression" dxfId="1724" priority="2915" stopIfTrue="1">
      <formula>$B26="So"</formula>
    </cfRule>
  </conditionalFormatting>
  <conditionalFormatting sqref="F27">
    <cfRule type="expression" dxfId="1723" priority="2911" stopIfTrue="1">
      <formula>$B27="Sa"</formula>
    </cfRule>
    <cfRule type="expression" dxfId="1722" priority="2912" stopIfTrue="1">
      <formula>$B27="So"</formula>
    </cfRule>
  </conditionalFormatting>
  <conditionalFormatting sqref="F28">
    <cfRule type="expression" dxfId="1721" priority="2908" stopIfTrue="1">
      <formula>$B28="Sa"</formula>
    </cfRule>
    <cfRule type="expression" dxfId="1720" priority="2909" stopIfTrue="1">
      <formula>$B28="So"</formula>
    </cfRule>
  </conditionalFormatting>
  <conditionalFormatting sqref="F29">
    <cfRule type="expression" dxfId="1719" priority="2905" stopIfTrue="1">
      <formula>$B29="Sa"</formula>
    </cfRule>
    <cfRule type="expression" dxfId="1718" priority="2906" stopIfTrue="1">
      <formula>$B29="So"</formula>
    </cfRule>
  </conditionalFormatting>
  <conditionalFormatting sqref="F30">
    <cfRule type="expression" dxfId="1717" priority="2902" stopIfTrue="1">
      <formula>$B30="Sa"</formula>
    </cfRule>
    <cfRule type="expression" dxfId="1716" priority="2903" stopIfTrue="1">
      <formula>$B30="So"</formula>
    </cfRule>
  </conditionalFormatting>
  <conditionalFormatting sqref="F31">
    <cfRule type="expression" dxfId="1715" priority="2899" stopIfTrue="1">
      <formula>$B31="Sa"</formula>
    </cfRule>
    <cfRule type="expression" dxfId="1714" priority="2900" stopIfTrue="1">
      <formula>$B31="So"</formula>
    </cfRule>
  </conditionalFormatting>
  <conditionalFormatting sqref="F32">
    <cfRule type="expression" dxfId="1713" priority="2896" stopIfTrue="1">
      <formula>$B32="Sa"</formula>
    </cfRule>
    <cfRule type="expression" dxfId="1712" priority="2897" stopIfTrue="1">
      <formula>$B32="So"</formula>
    </cfRule>
  </conditionalFormatting>
  <conditionalFormatting sqref="F33">
    <cfRule type="expression" dxfId="1711" priority="2893" stopIfTrue="1">
      <formula>$B33="Sa"</formula>
    </cfRule>
    <cfRule type="expression" dxfId="1710" priority="2894" stopIfTrue="1">
      <formula>$B33="So"</formula>
    </cfRule>
  </conditionalFormatting>
  <conditionalFormatting sqref="F34">
    <cfRule type="expression" dxfId="1709" priority="2890" stopIfTrue="1">
      <formula>$B34="Sa"</formula>
    </cfRule>
    <cfRule type="expression" dxfId="1708" priority="2891" stopIfTrue="1">
      <formula>$B34="So"</formula>
    </cfRule>
  </conditionalFormatting>
  <conditionalFormatting sqref="L4">
    <cfRule type="expression" dxfId="1707" priority="2885" stopIfTrue="1">
      <formula>$J4="Sa"</formula>
    </cfRule>
    <cfRule type="expression" dxfId="1706" priority="2886" stopIfTrue="1">
      <formula>$J4="So"</formula>
    </cfRule>
  </conditionalFormatting>
  <conditionalFormatting sqref="M4">
    <cfRule type="expression" dxfId="1705" priority="2883" stopIfTrue="1">
      <formula>$J4="Sa"</formula>
    </cfRule>
    <cfRule type="expression" dxfId="1704" priority="2884" stopIfTrue="1">
      <formula>$J4="So"</formula>
    </cfRule>
  </conditionalFormatting>
  <conditionalFormatting sqref="K5">
    <cfRule type="expression" dxfId="1703" priority="2876" stopIfTrue="1">
      <formula>$J5="Sa"</formula>
    </cfRule>
    <cfRule type="expression" dxfId="1702" priority="2877" stopIfTrue="1">
      <formula>$J5="So"</formula>
    </cfRule>
  </conditionalFormatting>
  <conditionalFormatting sqref="L5">
    <cfRule type="expression" dxfId="1701" priority="2874" stopIfTrue="1">
      <formula>$J5="Sa"</formula>
    </cfRule>
    <cfRule type="expression" dxfId="1700" priority="2875" stopIfTrue="1">
      <formula>$J5="So"</formula>
    </cfRule>
  </conditionalFormatting>
  <conditionalFormatting sqref="M5">
    <cfRule type="expression" dxfId="1699" priority="2872" stopIfTrue="1">
      <formula>$J5="Sa"</formula>
    </cfRule>
    <cfRule type="expression" dxfId="1698" priority="2873" stopIfTrue="1">
      <formula>$J5="So"</formula>
    </cfRule>
  </conditionalFormatting>
  <conditionalFormatting sqref="K6">
    <cfRule type="expression" dxfId="1697" priority="2865" stopIfTrue="1">
      <formula>$J6="Sa"</formula>
    </cfRule>
    <cfRule type="expression" dxfId="1696" priority="2866" stopIfTrue="1">
      <formula>$J6="So"</formula>
    </cfRule>
  </conditionalFormatting>
  <conditionalFormatting sqref="L6">
    <cfRule type="expression" dxfId="1695" priority="2863" stopIfTrue="1">
      <formula>$J6="Sa"</formula>
    </cfRule>
    <cfRule type="expression" dxfId="1694" priority="2864" stopIfTrue="1">
      <formula>$J6="So"</formula>
    </cfRule>
  </conditionalFormatting>
  <conditionalFormatting sqref="M6">
    <cfRule type="expression" dxfId="1693" priority="2861" stopIfTrue="1">
      <formula>$J6="Sa"</formula>
    </cfRule>
    <cfRule type="expression" dxfId="1692" priority="2862" stopIfTrue="1">
      <formula>$J6="So"</formula>
    </cfRule>
  </conditionalFormatting>
  <conditionalFormatting sqref="K7">
    <cfRule type="expression" dxfId="1691" priority="2854" stopIfTrue="1">
      <formula>$J7="Sa"</formula>
    </cfRule>
    <cfRule type="expression" dxfId="1690" priority="2855" stopIfTrue="1">
      <formula>$J7="So"</formula>
    </cfRule>
  </conditionalFormatting>
  <conditionalFormatting sqref="L7">
    <cfRule type="expression" dxfId="1689" priority="2852" stopIfTrue="1">
      <formula>$J7="Sa"</formula>
    </cfRule>
    <cfRule type="expression" dxfId="1688" priority="2853" stopIfTrue="1">
      <formula>$J7="So"</formula>
    </cfRule>
  </conditionalFormatting>
  <conditionalFormatting sqref="M7">
    <cfRule type="expression" dxfId="1687" priority="2850" stopIfTrue="1">
      <formula>$J7="Sa"</formula>
    </cfRule>
    <cfRule type="expression" dxfId="1686" priority="2851" stopIfTrue="1">
      <formula>$J7="So"</formula>
    </cfRule>
  </conditionalFormatting>
  <conditionalFormatting sqref="K8">
    <cfRule type="expression" dxfId="1685" priority="2843" stopIfTrue="1">
      <formula>$J8="Sa"</formula>
    </cfRule>
    <cfRule type="expression" dxfId="1684" priority="2844" stopIfTrue="1">
      <formula>$J8="So"</formula>
    </cfRule>
  </conditionalFormatting>
  <conditionalFormatting sqref="L8">
    <cfRule type="expression" dxfId="1683" priority="2841" stopIfTrue="1">
      <formula>$J8="Sa"</formula>
    </cfRule>
    <cfRule type="expression" dxfId="1682" priority="2842" stopIfTrue="1">
      <formula>$J8="So"</formula>
    </cfRule>
  </conditionalFormatting>
  <conditionalFormatting sqref="M8">
    <cfRule type="expression" dxfId="1681" priority="2839" stopIfTrue="1">
      <formula>$J8="Sa"</formula>
    </cfRule>
    <cfRule type="expression" dxfId="1680" priority="2840" stopIfTrue="1">
      <formula>$J8="So"</formula>
    </cfRule>
  </conditionalFormatting>
  <conditionalFormatting sqref="K9">
    <cfRule type="expression" dxfId="1679" priority="2832" stopIfTrue="1">
      <formula>$J9="Sa"</formula>
    </cfRule>
    <cfRule type="expression" dxfId="1678" priority="2833" stopIfTrue="1">
      <formula>$J9="So"</formula>
    </cfRule>
  </conditionalFormatting>
  <conditionalFormatting sqref="L9">
    <cfRule type="expression" dxfId="1677" priority="2830" stopIfTrue="1">
      <formula>$J9="Sa"</formula>
    </cfRule>
    <cfRule type="expression" dxfId="1676" priority="2831" stopIfTrue="1">
      <formula>$J9="So"</formula>
    </cfRule>
  </conditionalFormatting>
  <conditionalFormatting sqref="M9">
    <cfRule type="expression" dxfId="1675" priority="2828" stopIfTrue="1">
      <formula>$J9="Sa"</formula>
    </cfRule>
    <cfRule type="expression" dxfId="1674" priority="2829" stopIfTrue="1">
      <formula>$J9="So"</formula>
    </cfRule>
  </conditionalFormatting>
  <conditionalFormatting sqref="K10">
    <cfRule type="expression" dxfId="1673" priority="2821" stopIfTrue="1">
      <formula>$J10="Sa"</formula>
    </cfRule>
    <cfRule type="expression" dxfId="1672" priority="2822" stopIfTrue="1">
      <formula>$J10="So"</formula>
    </cfRule>
  </conditionalFormatting>
  <conditionalFormatting sqref="L10">
    <cfRule type="expression" dxfId="1671" priority="2819" stopIfTrue="1">
      <formula>$J10="Sa"</formula>
    </cfRule>
    <cfRule type="expression" dxfId="1670" priority="2820" stopIfTrue="1">
      <formula>$J10="So"</formula>
    </cfRule>
  </conditionalFormatting>
  <conditionalFormatting sqref="K11">
    <cfRule type="expression" dxfId="1669" priority="2810" stopIfTrue="1">
      <formula>$J11="Sa"</formula>
    </cfRule>
    <cfRule type="expression" dxfId="1668" priority="2811" stopIfTrue="1">
      <formula>$J11="So"</formula>
    </cfRule>
  </conditionalFormatting>
  <conditionalFormatting sqref="M14">
    <cfRule type="expression" dxfId="1667" priority="2773" stopIfTrue="1">
      <formula>$J14="Sa"</formula>
    </cfRule>
    <cfRule type="expression" dxfId="1666" priority="2774" stopIfTrue="1">
      <formula>$J14="So"</formula>
    </cfRule>
  </conditionalFormatting>
  <conditionalFormatting sqref="M15">
    <cfRule type="expression" dxfId="1665" priority="2762" stopIfTrue="1">
      <formula>$J15="Sa"</formula>
    </cfRule>
    <cfRule type="expression" dxfId="1664" priority="2763" stopIfTrue="1">
      <formula>$J15="So"</formula>
    </cfRule>
  </conditionalFormatting>
  <conditionalFormatting sqref="L16">
    <cfRule type="expression" dxfId="1663" priority="2753" stopIfTrue="1">
      <formula>$J16="Sa"</formula>
    </cfRule>
    <cfRule type="expression" dxfId="1662" priority="2754" stopIfTrue="1">
      <formula>$J16="So"</formula>
    </cfRule>
  </conditionalFormatting>
  <conditionalFormatting sqref="M16">
    <cfRule type="expression" dxfId="1661" priority="2751" stopIfTrue="1">
      <formula>$J16="Sa"</formula>
    </cfRule>
    <cfRule type="expression" dxfId="1660" priority="2752" stopIfTrue="1">
      <formula>$J16="So"</formula>
    </cfRule>
  </conditionalFormatting>
  <conditionalFormatting sqref="K17">
    <cfRule type="expression" dxfId="1659" priority="2744" stopIfTrue="1">
      <formula>$J17="Sa"</formula>
    </cfRule>
    <cfRule type="expression" dxfId="1658" priority="2745" stopIfTrue="1">
      <formula>$J17="So"</formula>
    </cfRule>
  </conditionalFormatting>
  <conditionalFormatting sqref="L17">
    <cfRule type="expression" dxfId="1657" priority="2742" stopIfTrue="1">
      <formula>$J17="Sa"</formula>
    </cfRule>
    <cfRule type="expression" dxfId="1656" priority="2743" stopIfTrue="1">
      <formula>$J17="So"</formula>
    </cfRule>
  </conditionalFormatting>
  <conditionalFormatting sqref="K18">
    <cfRule type="expression" dxfId="1655" priority="2733" stopIfTrue="1">
      <formula>$J18="Sa"</formula>
    </cfRule>
    <cfRule type="expression" dxfId="1654" priority="2734" stopIfTrue="1">
      <formula>$J18="So"</formula>
    </cfRule>
  </conditionalFormatting>
  <conditionalFormatting sqref="M18">
    <cfRule type="expression" dxfId="1653" priority="2729" stopIfTrue="1">
      <formula>$J18="Sa"</formula>
    </cfRule>
    <cfRule type="expression" dxfId="1652" priority="2730" stopIfTrue="1">
      <formula>$J18="So"</formula>
    </cfRule>
  </conditionalFormatting>
  <conditionalFormatting sqref="L19">
    <cfRule type="expression" dxfId="1651" priority="2720" stopIfTrue="1">
      <formula>$J19="Sa"</formula>
    </cfRule>
    <cfRule type="expression" dxfId="1650" priority="2721" stopIfTrue="1">
      <formula>$J19="So"</formula>
    </cfRule>
  </conditionalFormatting>
  <conditionalFormatting sqref="K20">
    <cfRule type="expression" dxfId="1649" priority="2711" stopIfTrue="1">
      <formula>$J20="Sa"</formula>
    </cfRule>
    <cfRule type="expression" dxfId="1648" priority="2712" stopIfTrue="1">
      <formula>$J20="So"</formula>
    </cfRule>
  </conditionalFormatting>
  <conditionalFormatting sqref="L20">
    <cfRule type="expression" dxfId="1647" priority="2709" stopIfTrue="1">
      <formula>$J20="Sa"</formula>
    </cfRule>
    <cfRule type="expression" dxfId="1646" priority="2710" stopIfTrue="1">
      <formula>$J20="So"</formula>
    </cfRule>
  </conditionalFormatting>
  <conditionalFormatting sqref="K21">
    <cfRule type="expression" dxfId="1645" priority="2700" stopIfTrue="1">
      <formula>$J21="Sa"</formula>
    </cfRule>
    <cfRule type="expression" dxfId="1644" priority="2701" stopIfTrue="1">
      <formula>$J21="So"</formula>
    </cfRule>
  </conditionalFormatting>
  <conditionalFormatting sqref="M24">
    <cfRule type="expression" dxfId="1643" priority="2663" stopIfTrue="1">
      <formula>$J24="Sa"</formula>
    </cfRule>
    <cfRule type="expression" dxfId="1642" priority="2664" stopIfTrue="1">
      <formula>$J24="So"</formula>
    </cfRule>
  </conditionalFormatting>
  <conditionalFormatting sqref="L25">
    <cfRule type="expression" dxfId="1641" priority="2654" stopIfTrue="1">
      <formula>$J25="Sa"</formula>
    </cfRule>
    <cfRule type="expression" dxfId="1640" priority="2655" stopIfTrue="1">
      <formula>$J25="So"</formula>
    </cfRule>
  </conditionalFormatting>
  <conditionalFormatting sqref="M25">
    <cfRule type="expression" dxfId="1639" priority="2652" stopIfTrue="1">
      <formula>$J25="Sa"</formula>
    </cfRule>
    <cfRule type="expression" dxfId="1638" priority="2653" stopIfTrue="1">
      <formula>$J25="So"</formula>
    </cfRule>
  </conditionalFormatting>
  <conditionalFormatting sqref="K26">
    <cfRule type="expression" dxfId="1637" priority="2645" stopIfTrue="1">
      <formula>$J26="Sa"</formula>
    </cfRule>
    <cfRule type="expression" dxfId="1636" priority="2646" stopIfTrue="1">
      <formula>$J26="So"</formula>
    </cfRule>
  </conditionalFormatting>
  <conditionalFormatting sqref="L26">
    <cfRule type="expression" dxfId="1635" priority="2643" stopIfTrue="1">
      <formula>$J26="Sa"</formula>
    </cfRule>
    <cfRule type="expression" dxfId="1634" priority="2644" stopIfTrue="1">
      <formula>$J26="So"</formula>
    </cfRule>
  </conditionalFormatting>
  <conditionalFormatting sqref="M26">
    <cfRule type="expression" dxfId="1633" priority="2641" stopIfTrue="1">
      <formula>$J26="Sa"</formula>
    </cfRule>
    <cfRule type="expression" dxfId="1632" priority="2642" stopIfTrue="1">
      <formula>$J26="So"</formula>
    </cfRule>
  </conditionalFormatting>
  <conditionalFormatting sqref="K27">
    <cfRule type="expression" dxfId="1631" priority="2634" stopIfTrue="1">
      <formula>$J27="Sa"</formula>
    </cfRule>
    <cfRule type="expression" dxfId="1630" priority="2635" stopIfTrue="1">
      <formula>$J27="So"</formula>
    </cfRule>
  </conditionalFormatting>
  <conditionalFormatting sqref="L27">
    <cfRule type="expression" dxfId="1629" priority="2632" stopIfTrue="1">
      <formula>$J27="Sa"</formula>
    </cfRule>
    <cfRule type="expression" dxfId="1628" priority="2633" stopIfTrue="1">
      <formula>$J27="So"</formula>
    </cfRule>
  </conditionalFormatting>
  <conditionalFormatting sqref="M27">
    <cfRule type="expression" dxfId="1627" priority="2630" stopIfTrue="1">
      <formula>$J27="Sa"</formula>
    </cfRule>
    <cfRule type="expression" dxfId="1626" priority="2631" stopIfTrue="1">
      <formula>$J27="So"</formula>
    </cfRule>
  </conditionalFormatting>
  <conditionalFormatting sqref="K28">
    <cfRule type="expression" dxfId="1625" priority="2623" stopIfTrue="1">
      <formula>$J28="Sa"</formula>
    </cfRule>
    <cfRule type="expression" dxfId="1624" priority="2624" stopIfTrue="1">
      <formula>$J28="So"</formula>
    </cfRule>
  </conditionalFormatting>
  <conditionalFormatting sqref="L28">
    <cfRule type="expression" dxfId="1623" priority="2621" stopIfTrue="1">
      <formula>$J28="Sa"</formula>
    </cfRule>
    <cfRule type="expression" dxfId="1622" priority="2622" stopIfTrue="1">
      <formula>$J28="So"</formula>
    </cfRule>
  </conditionalFormatting>
  <conditionalFormatting sqref="M28">
    <cfRule type="expression" dxfId="1621" priority="2619" stopIfTrue="1">
      <formula>$J28="Sa"</formula>
    </cfRule>
    <cfRule type="expression" dxfId="1620" priority="2620" stopIfTrue="1">
      <formula>$J28="So"</formula>
    </cfRule>
  </conditionalFormatting>
  <conditionalFormatting sqref="K29">
    <cfRule type="expression" dxfId="1619" priority="2612" stopIfTrue="1">
      <formula>$J29="Sa"</formula>
    </cfRule>
    <cfRule type="expression" dxfId="1618" priority="2613" stopIfTrue="1">
      <formula>$J29="So"</formula>
    </cfRule>
  </conditionalFormatting>
  <conditionalFormatting sqref="L29">
    <cfRule type="expression" dxfId="1617" priority="2610" stopIfTrue="1">
      <formula>$J29="Sa"</formula>
    </cfRule>
    <cfRule type="expression" dxfId="1616" priority="2611" stopIfTrue="1">
      <formula>$J29="So"</formula>
    </cfRule>
  </conditionalFormatting>
  <conditionalFormatting sqref="M29">
    <cfRule type="expression" dxfId="1615" priority="2608" stopIfTrue="1">
      <formula>$J29="Sa"</formula>
    </cfRule>
    <cfRule type="expression" dxfId="1614" priority="2609" stopIfTrue="1">
      <formula>$J29="So"</formula>
    </cfRule>
  </conditionalFormatting>
  <conditionalFormatting sqref="K30">
    <cfRule type="expression" dxfId="1613" priority="2601" stopIfTrue="1">
      <formula>$J30="Sa"</formula>
    </cfRule>
    <cfRule type="expression" dxfId="1612" priority="2602" stopIfTrue="1">
      <formula>$J30="So"</formula>
    </cfRule>
  </conditionalFormatting>
  <conditionalFormatting sqref="L30">
    <cfRule type="expression" dxfId="1611" priority="2599" stopIfTrue="1">
      <formula>$J30="Sa"</formula>
    </cfRule>
    <cfRule type="expression" dxfId="1610" priority="2600" stopIfTrue="1">
      <formula>$J30="So"</formula>
    </cfRule>
  </conditionalFormatting>
  <conditionalFormatting sqref="M30">
    <cfRule type="expression" dxfId="1609" priority="2597" stopIfTrue="1">
      <formula>$J30="Sa"</formula>
    </cfRule>
    <cfRule type="expression" dxfId="1608" priority="2598" stopIfTrue="1">
      <formula>$J30="So"</formula>
    </cfRule>
  </conditionalFormatting>
  <conditionalFormatting sqref="K31">
    <cfRule type="expression" dxfId="1607" priority="2590" stopIfTrue="1">
      <formula>$J31="Sa"</formula>
    </cfRule>
    <cfRule type="expression" dxfId="1606" priority="2591" stopIfTrue="1">
      <formula>$J31="So"</formula>
    </cfRule>
  </conditionalFormatting>
  <conditionalFormatting sqref="L31">
    <cfRule type="expression" dxfId="1605" priority="2588" stopIfTrue="1">
      <formula>$J31="Sa"</formula>
    </cfRule>
    <cfRule type="expression" dxfId="1604" priority="2589" stopIfTrue="1">
      <formula>$J31="So"</formula>
    </cfRule>
  </conditionalFormatting>
  <conditionalFormatting sqref="K32">
    <cfRule type="expression" dxfId="1603" priority="2579" stopIfTrue="1">
      <formula>$J32="Sa"</formula>
    </cfRule>
    <cfRule type="expression" dxfId="1602" priority="2580" stopIfTrue="1">
      <formula>$J32="So"</formula>
    </cfRule>
  </conditionalFormatting>
  <conditionalFormatting sqref="M33">
    <cfRule type="expression" dxfId="1601" priority="2564" stopIfTrue="1">
      <formula>$J33="Sa"</formula>
    </cfRule>
    <cfRule type="expression" dxfId="1600" priority="2565" stopIfTrue="1">
      <formula>$J33="So"</formula>
    </cfRule>
  </conditionalFormatting>
  <conditionalFormatting sqref="L34">
    <cfRule type="expression" dxfId="1599" priority="2555" stopIfTrue="1">
      <formula>$J34="Sa"</formula>
    </cfRule>
    <cfRule type="expression" dxfId="1598" priority="2556" stopIfTrue="1">
      <formula>$J34="So"</formula>
    </cfRule>
  </conditionalFormatting>
  <conditionalFormatting sqref="M34">
    <cfRule type="expression" dxfId="1597" priority="2553" stopIfTrue="1">
      <formula>$J34="Sa"</formula>
    </cfRule>
    <cfRule type="expression" dxfId="1596" priority="2554" stopIfTrue="1">
      <formula>$J34="So"</formula>
    </cfRule>
  </conditionalFormatting>
  <conditionalFormatting sqref="N4">
    <cfRule type="expression" dxfId="1595" priority="2546" stopIfTrue="1">
      <formula>$J4="Sa"</formula>
    </cfRule>
    <cfRule type="expression" dxfId="1594" priority="2547" stopIfTrue="1">
      <formula>$J4="So"</formula>
    </cfRule>
  </conditionalFormatting>
  <conditionalFormatting sqref="N5">
    <cfRule type="expression" dxfId="1593" priority="2543" stopIfTrue="1">
      <formula>$J5="Sa"</formula>
    </cfRule>
    <cfRule type="expression" dxfId="1592" priority="2544" stopIfTrue="1">
      <formula>$J5="So"</formula>
    </cfRule>
  </conditionalFormatting>
  <conditionalFormatting sqref="N6">
    <cfRule type="expression" dxfId="1591" priority="2540" stopIfTrue="1">
      <formula>$J6="Sa"</formula>
    </cfRule>
    <cfRule type="expression" dxfId="1590" priority="2541" stopIfTrue="1">
      <formula>$J6="So"</formula>
    </cfRule>
  </conditionalFormatting>
  <conditionalFormatting sqref="N7">
    <cfRule type="expression" dxfId="1589" priority="2537" stopIfTrue="1">
      <formula>$J7="Sa"</formula>
    </cfRule>
    <cfRule type="expression" dxfId="1588" priority="2538" stopIfTrue="1">
      <formula>$J7="So"</formula>
    </cfRule>
  </conditionalFormatting>
  <conditionalFormatting sqref="N8">
    <cfRule type="expression" dxfId="1587" priority="2534" stopIfTrue="1">
      <formula>$J8="Sa"</formula>
    </cfRule>
    <cfRule type="expression" dxfId="1586" priority="2535" stopIfTrue="1">
      <formula>$J8="So"</formula>
    </cfRule>
  </conditionalFormatting>
  <conditionalFormatting sqref="N9">
    <cfRule type="expression" dxfId="1585" priority="2531" stopIfTrue="1">
      <formula>$J9="Sa"</formula>
    </cfRule>
    <cfRule type="expression" dxfId="1584" priority="2532" stopIfTrue="1">
      <formula>$J9="So"</formula>
    </cfRule>
  </conditionalFormatting>
  <conditionalFormatting sqref="N10">
    <cfRule type="expression" dxfId="1583" priority="2528" stopIfTrue="1">
      <formula>$J10="Sa"</formula>
    </cfRule>
    <cfRule type="expression" dxfId="1582" priority="2529" stopIfTrue="1">
      <formula>$J10="So"</formula>
    </cfRule>
  </conditionalFormatting>
  <conditionalFormatting sqref="N11">
    <cfRule type="expression" dxfId="1581" priority="2525" stopIfTrue="1">
      <formula>$J11="Sa"</formula>
    </cfRule>
    <cfRule type="expression" dxfId="1580" priority="2526" stopIfTrue="1">
      <formula>$J11="So"</formula>
    </cfRule>
  </conditionalFormatting>
  <conditionalFormatting sqref="N12">
    <cfRule type="expression" dxfId="1579" priority="2522" stopIfTrue="1">
      <formula>$J12="Sa"</formula>
    </cfRule>
    <cfRule type="expression" dxfId="1578" priority="2523" stopIfTrue="1">
      <formula>$J12="So"</formula>
    </cfRule>
  </conditionalFormatting>
  <conditionalFormatting sqref="N13">
    <cfRule type="expression" dxfId="1577" priority="2519" stopIfTrue="1">
      <formula>$J13="Sa"</formula>
    </cfRule>
    <cfRule type="expression" dxfId="1576" priority="2520" stopIfTrue="1">
      <formula>$J13="So"</formula>
    </cfRule>
  </conditionalFormatting>
  <conditionalFormatting sqref="N14">
    <cfRule type="expression" dxfId="1575" priority="2516" stopIfTrue="1">
      <formula>$J14="Sa"</formula>
    </cfRule>
    <cfRule type="expression" dxfId="1574" priority="2517" stopIfTrue="1">
      <formula>$J14="So"</formula>
    </cfRule>
  </conditionalFormatting>
  <conditionalFormatting sqref="N15">
    <cfRule type="expression" dxfId="1573" priority="2513" stopIfTrue="1">
      <formula>$J15="Sa"</formula>
    </cfRule>
    <cfRule type="expression" dxfId="1572" priority="2514" stopIfTrue="1">
      <formula>$J15="So"</formula>
    </cfRule>
  </conditionalFormatting>
  <conditionalFormatting sqref="N16">
    <cfRule type="expression" dxfId="1571" priority="2510" stopIfTrue="1">
      <formula>$J16="Sa"</formula>
    </cfRule>
    <cfRule type="expression" dxfId="1570" priority="2511" stopIfTrue="1">
      <formula>$J16="So"</formula>
    </cfRule>
  </conditionalFormatting>
  <conditionalFormatting sqref="N17">
    <cfRule type="expression" dxfId="1569" priority="2507" stopIfTrue="1">
      <formula>$J17="Sa"</formula>
    </cfRule>
    <cfRule type="expression" dxfId="1568" priority="2508" stopIfTrue="1">
      <formula>$J17="So"</formula>
    </cfRule>
  </conditionalFormatting>
  <conditionalFormatting sqref="N18">
    <cfRule type="expression" dxfId="1567" priority="2504" stopIfTrue="1">
      <formula>$J18="Sa"</formula>
    </cfRule>
    <cfRule type="expression" dxfId="1566" priority="2505" stopIfTrue="1">
      <formula>$J18="So"</formula>
    </cfRule>
  </conditionalFormatting>
  <conditionalFormatting sqref="N19">
    <cfRule type="expression" dxfId="1565" priority="2501" stopIfTrue="1">
      <formula>$J19="Sa"</formula>
    </cfRule>
    <cfRule type="expression" dxfId="1564" priority="2502" stopIfTrue="1">
      <formula>$J19="So"</formula>
    </cfRule>
  </conditionalFormatting>
  <conditionalFormatting sqref="N20">
    <cfRule type="expression" dxfId="1563" priority="2498" stopIfTrue="1">
      <formula>$J20="Sa"</formula>
    </cfRule>
    <cfRule type="expression" dxfId="1562" priority="2499" stopIfTrue="1">
      <formula>$J20="So"</formula>
    </cfRule>
  </conditionalFormatting>
  <conditionalFormatting sqref="N21">
    <cfRule type="expression" dxfId="1561" priority="2495" stopIfTrue="1">
      <formula>$J21="Sa"</formula>
    </cfRule>
    <cfRule type="expression" dxfId="1560" priority="2496" stopIfTrue="1">
      <formula>$J21="So"</formula>
    </cfRule>
  </conditionalFormatting>
  <conditionalFormatting sqref="N22">
    <cfRule type="expression" dxfId="1559" priority="2492" stopIfTrue="1">
      <formula>$J22="Sa"</formula>
    </cfRule>
    <cfRule type="expression" dxfId="1558" priority="2493" stopIfTrue="1">
      <formula>$J22="So"</formula>
    </cfRule>
  </conditionalFormatting>
  <conditionalFormatting sqref="N23">
    <cfRule type="expression" dxfId="1557" priority="2489" stopIfTrue="1">
      <formula>$J23="Sa"</formula>
    </cfRule>
    <cfRule type="expression" dxfId="1556" priority="2490" stopIfTrue="1">
      <formula>$J23="So"</formula>
    </cfRule>
  </conditionalFormatting>
  <conditionalFormatting sqref="N24">
    <cfRule type="expression" dxfId="1555" priority="2486" stopIfTrue="1">
      <formula>$J24="Sa"</formula>
    </cfRule>
    <cfRule type="expression" dxfId="1554" priority="2487" stopIfTrue="1">
      <formula>$J24="So"</formula>
    </cfRule>
  </conditionalFormatting>
  <conditionalFormatting sqref="N25">
    <cfRule type="expression" dxfId="1553" priority="2483" stopIfTrue="1">
      <formula>$J25="Sa"</formula>
    </cfRule>
    <cfRule type="expression" dxfId="1552" priority="2484" stopIfTrue="1">
      <formula>$J25="So"</formula>
    </cfRule>
  </conditionalFormatting>
  <conditionalFormatting sqref="N26">
    <cfRule type="expression" dxfId="1551" priority="2480" stopIfTrue="1">
      <formula>$J26="Sa"</formula>
    </cfRule>
    <cfRule type="expression" dxfId="1550" priority="2481" stopIfTrue="1">
      <formula>$J26="So"</formula>
    </cfRule>
  </conditionalFormatting>
  <conditionalFormatting sqref="N27">
    <cfRule type="expression" dxfId="1549" priority="2477" stopIfTrue="1">
      <formula>$J27="Sa"</formula>
    </cfRule>
    <cfRule type="expression" dxfId="1548" priority="2478" stopIfTrue="1">
      <formula>$J27="So"</formula>
    </cfRule>
  </conditionalFormatting>
  <conditionalFormatting sqref="N28">
    <cfRule type="expression" dxfId="1547" priority="2474" stopIfTrue="1">
      <formula>$J28="Sa"</formula>
    </cfRule>
    <cfRule type="expression" dxfId="1546" priority="2475" stopIfTrue="1">
      <formula>$J28="So"</formula>
    </cfRule>
  </conditionalFormatting>
  <conditionalFormatting sqref="N29">
    <cfRule type="expression" dxfId="1545" priority="2471" stopIfTrue="1">
      <formula>$J29="Sa"</formula>
    </cfRule>
    <cfRule type="expression" dxfId="1544" priority="2472" stopIfTrue="1">
      <formula>$J29="So"</formula>
    </cfRule>
  </conditionalFormatting>
  <conditionalFormatting sqref="N30">
    <cfRule type="expression" dxfId="1543" priority="2468" stopIfTrue="1">
      <formula>$J30="Sa"</formula>
    </cfRule>
    <cfRule type="expression" dxfId="1542" priority="2469" stopIfTrue="1">
      <formula>$J30="So"</formula>
    </cfRule>
  </conditionalFormatting>
  <conditionalFormatting sqref="N31">
    <cfRule type="expression" dxfId="1541" priority="2465" stopIfTrue="1">
      <formula>$J31="Sa"</formula>
    </cfRule>
    <cfRule type="expression" dxfId="1540" priority="2466" stopIfTrue="1">
      <formula>$J31="So"</formula>
    </cfRule>
  </conditionalFormatting>
  <conditionalFormatting sqref="N32">
    <cfRule type="expression" dxfId="1539" priority="2462" stopIfTrue="1">
      <formula>$J32="Sa"</formula>
    </cfRule>
    <cfRule type="expression" dxfId="1538" priority="2463" stopIfTrue="1">
      <formula>$J32="So"</formula>
    </cfRule>
  </conditionalFormatting>
  <conditionalFormatting sqref="N33">
    <cfRule type="expression" dxfId="1537" priority="2459" stopIfTrue="1">
      <formula>$J33="Sa"</formula>
    </cfRule>
    <cfRule type="expression" dxfId="1536" priority="2460" stopIfTrue="1">
      <formula>$J33="So"</formula>
    </cfRule>
  </conditionalFormatting>
  <conditionalFormatting sqref="N34">
    <cfRule type="expression" dxfId="1535" priority="2456" stopIfTrue="1">
      <formula>$J34="Sa"</formula>
    </cfRule>
    <cfRule type="expression" dxfId="1534" priority="2457" stopIfTrue="1">
      <formula>$J34="So"</formula>
    </cfRule>
  </conditionalFormatting>
  <conditionalFormatting sqref="S4">
    <cfRule type="expression" dxfId="1533" priority="2453" stopIfTrue="1">
      <formula>$R4="Sa"</formula>
    </cfRule>
    <cfRule type="expression" dxfId="1532" priority="2454" stopIfTrue="1">
      <formula>$R4="So"</formula>
    </cfRule>
  </conditionalFormatting>
  <conditionalFormatting sqref="T4">
    <cfRule type="expression" dxfId="1531" priority="2451" stopIfTrue="1">
      <formula>$R4="Sa"</formula>
    </cfRule>
    <cfRule type="expression" dxfId="1530" priority="2452" stopIfTrue="1">
      <formula>$R4="So"</formula>
    </cfRule>
  </conditionalFormatting>
  <conditionalFormatting sqref="U4">
    <cfRule type="expression" dxfId="1529" priority="2449" stopIfTrue="1">
      <formula>$R4="Sa"</formula>
    </cfRule>
    <cfRule type="expression" dxfId="1528" priority="2450" stopIfTrue="1">
      <formula>$R4="So"</formula>
    </cfRule>
  </conditionalFormatting>
  <conditionalFormatting sqref="S5">
    <cfRule type="expression" dxfId="1527" priority="2442" stopIfTrue="1">
      <formula>$R5="Sa"</formula>
    </cfRule>
    <cfRule type="expression" dxfId="1526" priority="2443" stopIfTrue="1">
      <formula>$R5="So"</formula>
    </cfRule>
  </conditionalFormatting>
  <conditionalFormatting sqref="T5">
    <cfRule type="expression" dxfId="1525" priority="2440" stopIfTrue="1">
      <formula>$R5="Sa"</formula>
    </cfRule>
    <cfRule type="expression" dxfId="1524" priority="2441" stopIfTrue="1">
      <formula>$R5="So"</formula>
    </cfRule>
  </conditionalFormatting>
  <conditionalFormatting sqref="U5">
    <cfRule type="expression" dxfId="1523" priority="2438" stopIfTrue="1">
      <formula>$R5="Sa"</formula>
    </cfRule>
    <cfRule type="expression" dxfId="1522" priority="2439" stopIfTrue="1">
      <formula>$R5="So"</formula>
    </cfRule>
  </conditionalFormatting>
  <conditionalFormatting sqref="S6">
    <cfRule type="expression" dxfId="1521" priority="2431" stopIfTrue="1">
      <formula>$R6="Sa"</formula>
    </cfRule>
    <cfRule type="expression" dxfId="1520" priority="2432" stopIfTrue="1">
      <formula>$R6="So"</formula>
    </cfRule>
  </conditionalFormatting>
  <conditionalFormatting sqref="T6">
    <cfRule type="expression" dxfId="1519" priority="2429" stopIfTrue="1">
      <formula>$R6="Sa"</formula>
    </cfRule>
    <cfRule type="expression" dxfId="1518" priority="2430" stopIfTrue="1">
      <formula>$R6="So"</formula>
    </cfRule>
  </conditionalFormatting>
  <conditionalFormatting sqref="U6">
    <cfRule type="expression" dxfId="1517" priority="2427" stopIfTrue="1">
      <formula>$R6="Sa"</formula>
    </cfRule>
    <cfRule type="expression" dxfId="1516" priority="2428" stopIfTrue="1">
      <formula>$R6="So"</formula>
    </cfRule>
  </conditionalFormatting>
  <conditionalFormatting sqref="S7">
    <cfRule type="expression" dxfId="1515" priority="2420" stopIfTrue="1">
      <formula>$R7="Sa"</formula>
    </cfRule>
    <cfRule type="expression" dxfId="1514" priority="2421" stopIfTrue="1">
      <formula>$R7="So"</formula>
    </cfRule>
  </conditionalFormatting>
  <conditionalFormatting sqref="T7">
    <cfRule type="expression" dxfId="1513" priority="2418" stopIfTrue="1">
      <formula>$R7="Sa"</formula>
    </cfRule>
    <cfRule type="expression" dxfId="1512" priority="2419" stopIfTrue="1">
      <formula>$R7="So"</formula>
    </cfRule>
  </conditionalFormatting>
  <conditionalFormatting sqref="U7">
    <cfRule type="expression" dxfId="1511" priority="2416" stopIfTrue="1">
      <formula>$R7="Sa"</formula>
    </cfRule>
    <cfRule type="expression" dxfId="1510" priority="2417" stopIfTrue="1">
      <formula>$R7="So"</formula>
    </cfRule>
  </conditionalFormatting>
  <conditionalFormatting sqref="S8">
    <cfRule type="expression" dxfId="1509" priority="2409" stopIfTrue="1">
      <formula>$R8="Sa"</formula>
    </cfRule>
    <cfRule type="expression" dxfId="1508" priority="2410" stopIfTrue="1">
      <formula>$R8="So"</formula>
    </cfRule>
  </conditionalFormatting>
  <conditionalFormatting sqref="T8">
    <cfRule type="expression" dxfId="1507" priority="2407" stopIfTrue="1">
      <formula>$R8="Sa"</formula>
    </cfRule>
    <cfRule type="expression" dxfId="1506" priority="2408" stopIfTrue="1">
      <formula>$R8="So"</formula>
    </cfRule>
  </conditionalFormatting>
  <conditionalFormatting sqref="U8">
    <cfRule type="expression" dxfId="1505" priority="2405" stopIfTrue="1">
      <formula>$R8="Sa"</formula>
    </cfRule>
    <cfRule type="expression" dxfId="1504" priority="2406" stopIfTrue="1">
      <formula>$R8="So"</formula>
    </cfRule>
  </conditionalFormatting>
  <conditionalFormatting sqref="S9">
    <cfRule type="expression" dxfId="1503" priority="2398" stopIfTrue="1">
      <formula>$R9="Sa"</formula>
    </cfRule>
    <cfRule type="expression" dxfId="1502" priority="2399" stopIfTrue="1">
      <formula>$R9="So"</formula>
    </cfRule>
  </conditionalFormatting>
  <conditionalFormatting sqref="T9">
    <cfRule type="expression" dxfId="1501" priority="2396" stopIfTrue="1">
      <formula>$R9="Sa"</formula>
    </cfRule>
    <cfRule type="expression" dxfId="1500" priority="2397" stopIfTrue="1">
      <formula>$R9="So"</formula>
    </cfRule>
  </conditionalFormatting>
  <conditionalFormatting sqref="U9">
    <cfRule type="expression" dxfId="1499" priority="2394" stopIfTrue="1">
      <formula>$R9="Sa"</formula>
    </cfRule>
    <cfRule type="expression" dxfId="1498" priority="2395" stopIfTrue="1">
      <formula>$R9="So"</formula>
    </cfRule>
  </conditionalFormatting>
  <conditionalFormatting sqref="S10">
    <cfRule type="expression" dxfId="1497" priority="2387" stopIfTrue="1">
      <formula>$R10="Sa"</formula>
    </cfRule>
    <cfRule type="expression" dxfId="1496" priority="2388" stopIfTrue="1">
      <formula>$R10="So"</formula>
    </cfRule>
  </conditionalFormatting>
  <conditionalFormatting sqref="T10">
    <cfRule type="expression" dxfId="1495" priority="2385" stopIfTrue="1">
      <formula>$R10="Sa"</formula>
    </cfRule>
    <cfRule type="expression" dxfId="1494" priority="2386" stopIfTrue="1">
      <formula>$R10="So"</formula>
    </cfRule>
  </conditionalFormatting>
  <conditionalFormatting sqref="U10">
    <cfRule type="expression" dxfId="1493" priority="2383" stopIfTrue="1">
      <formula>$R10="Sa"</formula>
    </cfRule>
    <cfRule type="expression" dxfId="1492" priority="2384" stopIfTrue="1">
      <formula>$R10="So"</formula>
    </cfRule>
  </conditionalFormatting>
  <conditionalFormatting sqref="S11">
    <cfRule type="expression" dxfId="1491" priority="2376" stopIfTrue="1">
      <formula>$R11="Sa"</formula>
    </cfRule>
    <cfRule type="expression" dxfId="1490" priority="2377" stopIfTrue="1">
      <formula>$R11="So"</formula>
    </cfRule>
  </conditionalFormatting>
  <conditionalFormatting sqref="T11">
    <cfRule type="expression" dxfId="1489" priority="2374" stopIfTrue="1">
      <formula>$R11="Sa"</formula>
    </cfRule>
    <cfRule type="expression" dxfId="1488" priority="2375" stopIfTrue="1">
      <formula>$R11="So"</formula>
    </cfRule>
  </conditionalFormatting>
  <conditionalFormatting sqref="U11">
    <cfRule type="expression" dxfId="1487" priority="2372" stopIfTrue="1">
      <formula>$R11="Sa"</formula>
    </cfRule>
    <cfRule type="expression" dxfId="1486" priority="2373" stopIfTrue="1">
      <formula>$R11="So"</formula>
    </cfRule>
  </conditionalFormatting>
  <conditionalFormatting sqref="S12">
    <cfRule type="expression" dxfId="1485" priority="2365" stopIfTrue="1">
      <formula>$R12="Sa"</formula>
    </cfRule>
    <cfRule type="expression" dxfId="1484" priority="2366" stopIfTrue="1">
      <formula>$R12="So"</formula>
    </cfRule>
  </conditionalFormatting>
  <conditionalFormatting sqref="T12">
    <cfRule type="expression" dxfId="1483" priority="2363" stopIfTrue="1">
      <formula>$R12="Sa"</formula>
    </cfRule>
    <cfRule type="expression" dxfId="1482" priority="2364" stopIfTrue="1">
      <formula>$R12="So"</formula>
    </cfRule>
  </conditionalFormatting>
  <conditionalFormatting sqref="U12">
    <cfRule type="expression" dxfId="1481" priority="2361" stopIfTrue="1">
      <formula>$R12="Sa"</formula>
    </cfRule>
    <cfRule type="expression" dxfId="1480" priority="2362" stopIfTrue="1">
      <formula>$R12="So"</formula>
    </cfRule>
  </conditionalFormatting>
  <conditionalFormatting sqref="S13">
    <cfRule type="expression" dxfId="1479" priority="2354" stopIfTrue="1">
      <formula>$R13="Sa"</formula>
    </cfRule>
    <cfRule type="expression" dxfId="1478" priority="2355" stopIfTrue="1">
      <formula>$R13="So"</formula>
    </cfRule>
  </conditionalFormatting>
  <conditionalFormatting sqref="T13">
    <cfRule type="expression" dxfId="1477" priority="2352" stopIfTrue="1">
      <formula>$R13="Sa"</formula>
    </cfRule>
    <cfRule type="expression" dxfId="1476" priority="2353" stopIfTrue="1">
      <formula>$R13="So"</formula>
    </cfRule>
  </conditionalFormatting>
  <conditionalFormatting sqref="U13">
    <cfRule type="expression" dxfId="1475" priority="2350" stopIfTrue="1">
      <formula>$R13="Sa"</formula>
    </cfRule>
    <cfRule type="expression" dxfId="1474" priority="2351" stopIfTrue="1">
      <formula>$R13="So"</formula>
    </cfRule>
  </conditionalFormatting>
  <conditionalFormatting sqref="S14">
    <cfRule type="expression" dxfId="1473" priority="2343" stopIfTrue="1">
      <formula>$R14="Sa"</formula>
    </cfRule>
    <cfRule type="expression" dxfId="1472" priority="2344" stopIfTrue="1">
      <formula>$R14="So"</formula>
    </cfRule>
  </conditionalFormatting>
  <conditionalFormatting sqref="T14">
    <cfRule type="expression" dxfId="1471" priority="2341" stopIfTrue="1">
      <formula>$R14="Sa"</formula>
    </cfRule>
    <cfRule type="expression" dxfId="1470" priority="2342" stopIfTrue="1">
      <formula>$R14="So"</formula>
    </cfRule>
  </conditionalFormatting>
  <conditionalFormatting sqref="U14">
    <cfRule type="expression" dxfId="1469" priority="2339" stopIfTrue="1">
      <formula>$R14="Sa"</formula>
    </cfRule>
    <cfRule type="expression" dxfId="1468" priority="2340" stopIfTrue="1">
      <formula>$R14="So"</formula>
    </cfRule>
  </conditionalFormatting>
  <conditionalFormatting sqref="S15">
    <cfRule type="expression" dxfId="1467" priority="2332" stopIfTrue="1">
      <formula>$R15="Sa"</formula>
    </cfRule>
    <cfRule type="expression" dxfId="1466" priority="2333" stopIfTrue="1">
      <formula>$R15="So"</formula>
    </cfRule>
  </conditionalFormatting>
  <conditionalFormatting sqref="T15">
    <cfRule type="expression" dxfId="1465" priority="2330" stopIfTrue="1">
      <formula>$R15="Sa"</formula>
    </cfRule>
    <cfRule type="expression" dxfId="1464" priority="2331" stopIfTrue="1">
      <formula>$R15="So"</formula>
    </cfRule>
  </conditionalFormatting>
  <conditionalFormatting sqref="U15">
    <cfRule type="expression" dxfId="1463" priority="2328" stopIfTrue="1">
      <formula>$R15="Sa"</formula>
    </cfRule>
    <cfRule type="expression" dxfId="1462" priority="2329" stopIfTrue="1">
      <formula>$R15="So"</formula>
    </cfRule>
  </conditionalFormatting>
  <conditionalFormatting sqref="S16">
    <cfRule type="expression" dxfId="1461" priority="2321" stopIfTrue="1">
      <formula>$R16="Sa"</formula>
    </cfRule>
    <cfRule type="expression" dxfId="1460" priority="2322" stopIfTrue="1">
      <formula>$R16="So"</formula>
    </cfRule>
  </conditionalFormatting>
  <conditionalFormatting sqref="T16">
    <cfRule type="expression" dxfId="1459" priority="2319" stopIfTrue="1">
      <formula>$R16="Sa"</formula>
    </cfRule>
    <cfRule type="expression" dxfId="1458" priority="2320" stopIfTrue="1">
      <formula>$R16="So"</formula>
    </cfRule>
  </conditionalFormatting>
  <conditionalFormatting sqref="U16">
    <cfRule type="expression" dxfId="1457" priority="2317" stopIfTrue="1">
      <formula>$R16="Sa"</formula>
    </cfRule>
    <cfRule type="expression" dxfId="1456" priority="2318" stopIfTrue="1">
      <formula>$R16="So"</formula>
    </cfRule>
  </conditionalFormatting>
  <conditionalFormatting sqref="S17">
    <cfRule type="expression" dxfId="1455" priority="2310" stopIfTrue="1">
      <formula>$R17="Sa"</formula>
    </cfRule>
    <cfRule type="expression" dxfId="1454" priority="2311" stopIfTrue="1">
      <formula>$R17="So"</formula>
    </cfRule>
  </conditionalFormatting>
  <conditionalFormatting sqref="T17">
    <cfRule type="expression" dxfId="1453" priority="2308" stopIfTrue="1">
      <formula>$R17="Sa"</formula>
    </cfRule>
    <cfRule type="expression" dxfId="1452" priority="2309" stopIfTrue="1">
      <formula>$R17="So"</formula>
    </cfRule>
  </conditionalFormatting>
  <conditionalFormatting sqref="U17">
    <cfRule type="expression" dxfId="1451" priority="2306" stopIfTrue="1">
      <formula>$R17="Sa"</formula>
    </cfRule>
    <cfRule type="expression" dxfId="1450" priority="2307" stopIfTrue="1">
      <formula>$R17="So"</formula>
    </cfRule>
  </conditionalFormatting>
  <conditionalFormatting sqref="S18">
    <cfRule type="expression" dxfId="1449" priority="2299" stopIfTrue="1">
      <formula>$R18="Sa"</formula>
    </cfRule>
    <cfRule type="expression" dxfId="1448" priority="2300" stopIfTrue="1">
      <formula>$R18="So"</formula>
    </cfRule>
  </conditionalFormatting>
  <conditionalFormatting sqref="T18">
    <cfRule type="expression" dxfId="1447" priority="2297" stopIfTrue="1">
      <formula>$R18="Sa"</formula>
    </cfRule>
    <cfRule type="expression" dxfId="1446" priority="2298" stopIfTrue="1">
      <formula>$R18="So"</formula>
    </cfRule>
  </conditionalFormatting>
  <conditionalFormatting sqref="U18">
    <cfRule type="expression" dxfId="1445" priority="2295" stopIfTrue="1">
      <formula>$R18="Sa"</formula>
    </cfRule>
    <cfRule type="expression" dxfId="1444" priority="2296" stopIfTrue="1">
      <formula>$R18="So"</formula>
    </cfRule>
  </conditionalFormatting>
  <conditionalFormatting sqref="S19">
    <cfRule type="expression" dxfId="1443" priority="2288" stopIfTrue="1">
      <formula>$R19="Sa"</formula>
    </cfRule>
    <cfRule type="expression" dxfId="1442" priority="2289" stopIfTrue="1">
      <formula>$R19="So"</formula>
    </cfRule>
  </conditionalFormatting>
  <conditionalFormatting sqref="T19">
    <cfRule type="expression" dxfId="1441" priority="2286" stopIfTrue="1">
      <formula>$R19="Sa"</formula>
    </cfRule>
    <cfRule type="expression" dxfId="1440" priority="2287" stopIfTrue="1">
      <formula>$R19="So"</formula>
    </cfRule>
  </conditionalFormatting>
  <conditionalFormatting sqref="U19">
    <cfRule type="expression" dxfId="1439" priority="2284" stopIfTrue="1">
      <formula>$R19="Sa"</formula>
    </cfRule>
    <cfRule type="expression" dxfId="1438" priority="2285" stopIfTrue="1">
      <formula>$R19="So"</formula>
    </cfRule>
  </conditionalFormatting>
  <conditionalFormatting sqref="S20">
    <cfRule type="expression" dxfId="1437" priority="2277" stopIfTrue="1">
      <formula>$R20="Sa"</formula>
    </cfRule>
    <cfRule type="expression" dxfId="1436" priority="2278" stopIfTrue="1">
      <formula>$R20="So"</formula>
    </cfRule>
  </conditionalFormatting>
  <conditionalFormatting sqref="T20">
    <cfRule type="expression" dxfId="1435" priority="2275" stopIfTrue="1">
      <formula>$R20="Sa"</formula>
    </cfRule>
    <cfRule type="expression" dxfId="1434" priority="2276" stopIfTrue="1">
      <formula>$R20="So"</formula>
    </cfRule>
  </conditionalFormatting>
  <conditionalFormatting sqref="U20">
    <cfRule type="expression" dxfId="1433" priority="2273" stopIfTrue="1">
      <formula>$R20="Sa"</formula>
    </cfRule>
    <cfRule type="expression" dxfId="1432" priority="2274" stopIfTrue="1">
      <formula>$R20="So"</formula>
    </cfRule>
  </conditionalFormatting>
  <conditionalFormatting sqref="S21">
    <cfRule type="expression" dxfId="1431" priority="2266" stopIfTrue="1">
      <formula>$R21="Sa"</formula>
    </cfRule>
    <cfRule type="expression" dxfId="1430" priority="2267" stopIfTrue="1">
      <formula>$R21="So"</formula>
    </cfRule>
  </conditionalFormatting>
  <conditionalFormatting sqref="T21">
    <cfRule type="expression" dxfId="1429" priority="2264" stopIfTrue="1">
      <formula>$R21="Sa"</formula>
    </cfRule>
    <cfRule type="expression" dxfId="1428" priority="2265" stopIfTrue="1">
      <formula>$R21="So"</formula>
    </cfRule>
  </conditionalFormatting>
  <conditionalFormatting sqref="U21">
    <cfRule type="expression" dxfId="1427" priority="2262" stopIfTrue="1">
      <formula>$R21="Sa"</formula>
    </cfRule>
    <cfRule type="expression" dxfId="1426" priority="2263" stopIfTrue="1">
      <formula>$R21="So"</formula>
    </cfRule>
  </conditionalFormatting>
  <conditionalFormatting sqref="S22">
    <cfRule type="expression" dxfId="1425" priority="2255" stopIfTrue="1">
      <formula>$R22="Sa"</formula>
    </cfRule>
    <cfRule type="expression" dxfId="1424" priority="2256" stopIfTrue="1">
      <formula>$R22="So"</formula>
    </cfRule>
  </conditionalFormatting>
  <conditionalFormatting sqref="T22">
    <cfRule type="expression" dxfId="1423" priority="2253" stopIfTrue="1">
      <formula>$R22="Sa"</formula>
    </cfRule>
    <cfRule type="expression" dxfId="1422" priority="2254" stopIfTrue="1">
      <formula>$R22="So"</formula>
    </cfRule>
  </conditionalFormatting>
  <conditionalFormatting sqref="U22">
    <cfRule type="expression" dxfId="1421" priority="2251" stopIfTrue="1">
      <formula>$R22="Sa"</formula>
    </cfRule>
    <cfRule type="expression" dxfId="1420" priority="2252" stopIfTrue="1">
      <formula>$R22="So"</formula>
    </cfRule>
  </conditionalFormatting>
  <conditionalFormatting sqref="S23">
    <cfRule type="expression" dxfId="1419" priority="2244" stopIfTrue="1">
      <formula>$R23="Sa"</formula>
    </cfRule>
    <cfRule type="expression" dxfId="1418" priority="2245" stopIfTrue="1">
      <formula>$R23="So"</formula>
    </cfRule>
  </conditionalFormatting>
  <conditionalFormatting sqref="T23">
    <cfRule type="expression" dxfId="1417" priority="2242" stopIfTrue="1">
      <formula>$R23="Sa"</formula>
    </cfRule>
    <cfRule type="expression" dxfId="1416" priority="2243" stopIfTrue="1">
      <formula>$R23="So"</formula>
    </cfRule>
  </conditionalFormatting>
  <conditionalFormatting sqref="U23">
    <cfRule type="expression" dxfId="1415" priority="2240" stopIfTrue="1">
      <formula>$R23="Sa"</formula>
    </cfRule>
    <cfRule type="expression" dxfId="1414" priority="2241" stopIfTrue="1">
      <formula>$R23="So"</formula>
    </cfRule>
  </conditionalFormatting>
  <conditionalFormatting sqref="S24">
    <cfRule type="expression" dxfId="1413" priority="2233" stopIfTrue="1">
      <formula>$R24="Sa"</formula>
    </cfRule>
    <cfRule type="expression" dxfId="1412" priority="2234" stopIfTrue="1">
      <formula>$R24="So"</formula>
    </cfRule>
  </conditionalFormatting>
  <conditionalFormatting sqref="T24">
    <cfRule type="expression" dxfId="1411" priority="2231" stopIfTrue="1">
      <formula>$R24="Sa"</formula>
    </cfRule>
    <cfRule type="expression" dxfId="1410" priority="2232" stopIfTrue="1">
      <formula>$R24="So"</formula>
    </cfRule>
  </conditionalFormatting>
  <conditionalFormatting sqref="U24">
    <cfRule type="expression" dxfId="1409" priority="2229" stopIfTrue="1">
      <formula>$R24="Sa"</formula>
    </cfRule>
    <cfRule type="expression" dxfId="1408" priority="2230" stopIfTrue="1">
      <formula>$R24="So"</formula>
    </cfRule>
  </conditionalFormatting>
  <conditionalFormatting sqref="S25">
    <cfRule type="expression" dxfId="1407" priority="2222" stopIfTrue="1">
      <formula>$R25="Sa"</formula>
    </cfRule>
    <cfRule type="expression" dxfId="1406" priority="2223" stopIfTrue="1">
      <formula>$R25="So"</formula>
    </cfRule>
  </conditionalFormatting>
  <conditionalFormatting sqref="T25">
    <cfRule type="expression" dxfId="1405" priority="2220" stopIfTrue="1">
      <formula>$R25="Sa"</formula>
    </cfRule>
    <cfRule type="expression" dxfId="1404" priority="2221" stopIfTrue="1">
      <formula>$R25="So"</formula>
    </cfRule>
  </conditionalFormatting>
  <conditionalFormatting sqref="U25">
    <cfRule type="expression" dxfId="1403" priority="2218" stopIfTrue="1">
      <formula>$R25="Sa"</formula>
    </cfRule>
    <cfRule type="expression" dxfId="1402" priority="2219" stopIfTrue="1">
      <formula>$R25="So"</formula>
    </cfRule>
  </conditionalFormatting>
  <conditionalFormatting sqref="S26">
    <cfRule type="expression" dxfId="1401" priority="2211" stopIfTrue="1">
      <formula>$R26="Sa"</formula>
    </cfRule>
    <cfRule type="expression" dxfId="1400" priority="2212" stopIfTrue="1">
      <formula>$R26="So"</formula>
    </cfRule>
  </conditionalFormatting>
  <conditionalFormatting sqref="T26">
    <cfRule type="expression" dxfId="1399" priority="2209" stopIfTrue="1">
      <formula>$R26="Sa"</formula>
    </cfRule>
    <cfRule type="expression" dxfId="1398" priority="2210" stopIfTrue="1">
      <formula>$R26="So"</formula>
    </cfRule>
  </conditionalFormatting>
  <conditionalFormatting sqref="U26">
    <cfRule type="expression" dxfId="1397" priority="2207" stopIfTrue="1">
      <formula>$R26="Sa"</formula>
    </cfRule>
    <cfRule type="expression" dxfId="1396" priority="2208" stopIfTrue="1">
      <formula>$R26="So"</formula>
    </cfRule>
  </conditionalFormatting>
  <conditionalFormatting sqref="S27">
    <cfRule type="expression" dxfId="1395" priority="2200" stopIfTrue="1">
      <formula>$R27="Sa"</formula>
    </cfRule>
    <cfRule type="expression" dxfId="1394" priority="2201" stopIfTrue="1">
      <formula>$R27="So"</formula>
    </cfRule>
  </conditionalFormatting>
  <conditionalFormatting sqref="T27">
    <cfRule type="expression" dxfId="1393" priority="2198" stopIfTrue="1">
      <formula>$R27="Sa"</formula>
    </cfRule>
    <cfRule type="expression" dxfId="1392" priority="2199" stopIfTrue="1">
      <formula>$R27="So"</formula>
    </cfRule>
  </conditionalFormatting>
  <conditionalFormatting sqref="U27">
    <cfRule type="expression" dxfId="1391" priority="2196" stopIfTrue="1">
      <formula>$R27="Sa"</formula>
    </cfRule>
    <cfRule type="expression" dxfId="1390" priority="2197" stopIfTrue="1">
      <formula>$R27="So"</formula>
    </cfRule>
  </conditionalFormatting>
  <conditionalFormatting sqref="S28">
    <cfRule type="expression" dxfId="1389" priority="2189" stopIfTrue="1">
      <formula>$R28="Sa"</formula>
    </cfRule>
    <cfRule type="expression" dxfId="1388" priority="2190" stopIfTrue="1">
      <formula>$R28="So"</formula>
    </cfRule>
  </conditionalFormatting>
  <conditionalFormatting sqref="T28">
    <cfRule type="expression" dxfId="1387" priority="2187" stopIfTrue="1">
      <formula>$R28="Sa"</formula>
    </cfRule>
    <cfRule type="expression" dxfId="1386" priority="2188" stopIfTrue="1">
      <formula>$R28="So"</formula>
    </cfRule>
  </conditionalFormatting>
  <conditionalFormatting sqref="U28">
    <cfRule type="expression" dxfId="1385" priority="2185" stopIfTrue="1">
      <formula>$R28="Sa"</formula>
    </cfRule>
    <cfRule type="expression" dxfId="1384" priority="2186" stopIfTrue="1">
      <formula>$R28="So"</formula>
    </cfRule>
  </conditionalFormatting>
  <conditionalFormatting sqref="S29">
    <cfRule type="expression" dxfId="1383" priority="2178" stopIfTrue="1">
      <formula>$R29="Sa"</formula>
    </cfRule>
    <cfRule type="expression" dxfId="1382" priority="2179" stopIfTrue="1">
      <formula>$R29="So"</formula>
    </cfRule>
  </conditionalFormatting>
  <conditionalFormatting sqref="T29">
    <cfRule type="expression" dxfId="1381" priority="2176" stopIfTrue="1">
      <formula>$R29="Sa"</formula>
    </cfRule>
    <cfRule type="expression" dxfId="1380" priority="2177" stopIfTrue="1">
      <formula>$R29="So"</formula>
    </cfRule>
  </conditionalFormatting>
  <conditionalFormatting sqref="U29">
    <cfRule type="expression" dxfId="1379" priority="2174" stopIfTrue="1">
      <formula>$R29="Sa"</formula>
    </cfRule>
    <cfRule type="expression" dxfId="1378" priority="2175" stopIfTrue="1">
      <formula>$R29="So"</formula>
    </cfRule>
  </conditionalFormatting>
  <conditionalFormatting sqref="S30">
    <cfRule type="expression" dxfId="1377" priority="2167" stopIfTrue="1">
      <formula>$R30="Sa"</formula>
    </cfRule>
    <cfRule type="expression" dxfId="1376" priority="2168" stopIfTrue="1">
      <formula>$R30="So"</formula>
    </cfRule>
  </conditionalFormatting>
  <conditionalFormatting sqref="T30">
    <cfRule type="expression" dxfId="1375" priority="2165" stopIfTrue="1">
      <formula>$R30="Sa"</formula>
    </cfRule>
    <cfRule type="expression" dxfId="1374" priority="2166" stopIfTrue="1">
      <formula>$R30="So"</formula>
    </cfRule>
  </conditionalFormatting>
  <conditionalFormatting sqref="U30">
    <cfRule type="expression" dxfId="1373" priority="2163" stopIfTrue="1">
      <formula>$R30="Sa"</formula>
    </cfRule>
    <cfRule type="expression" dxfId="1372" priority="2164" stopIfTrue="1">
      <formula>$R30="So"</formula>
    </cfRule>
  </conditionalFormatting>
  <conditionalFormatting sqref="S31">
    <cfRule type="expression" dxfId="1371" priority="2156" stopIfTrue="1">
      <formula>$R31="Sa"</formula>
    </cfRule>
    <cfRule type="expression" dxfId="1370" priority="2157" stopIfTrue="1">
      <formula>$R31="So"</formula>
    </cfRule>
  </conditionalFormatting>
  <conditionalFormatting sqref="T31">
    <cfRule type="expression" dxfId="1369" priority="2154" stopIfTrue="1">
      <formula>$R31="Sa"</formula>
    </cfRule>
    <cfRule type="expression" dxfId="1368" priority="2155" stopIfTrue="1">
      <formula>$R31="So"</formula>
    </cfRule>
  </conditionalFormatting>
  <conditionalFormatting sqref="U31">
    <cfRule type="expression" dxfId="1367" priority="2152" stopIfTrue="1">
      <formula>$R31="Sa"</formula>
    </cfRule>
    <cfRule type="expression" dxfId="1366" priority="2153" stopIfTrue="1">
      <formula>$R31="So"</formula>
    </cfRule>
  </conditionalFormatting>
  <conditionalFormatting sqref="S32">
    <cfRule type="expression" dxfId="1365" priority="2145" stopIfTrue="1">
      <formula>$R32="Sa"</formula>
    </cfRule>
    <cfRule type="expression" dxfId="1364" priority="2146" stopIfTrue="1">
      <formula>$R32="So"</formula>
    </cfRule>
  </conditionalFormatting>
  <conditionalFormatting sqref="T32">
    <cfRule type="expression" dxfId="1363" priority="2143" stopIfTrue="1">
      <formula>$R32="Sa"</formula>
    </cfRule>
    <cfRule type="expression" dxfId="1362" priority="2144" stopIfTrue="1">
      <formula>$R32="So"</formula>
    </cfRule>
  </conditionalFormatting>
  <conditionalFormatting sqref="U32">
    <cfRule type="expression" dxfId="1361" priority="2141" stopIfTrue="1">
      <formula>$R32="Sa"</formula>
    </cfRule>
    <cfRule type="expression" dxfId="1360" priority="2142" stopIfTrue="1">
      <formula>$R32="So"</formula>
    </cfRule>
  </conditionalFormatting>
  <conditionalFormatting sqref="S33">
    <cfRule type="expression" dxfId="1359" priority="2134" stopIfTrue="1">
      <formula>$R33="Sa"</formula>
    </cfRule>
    <cfRule type="expression" dxfId="1358" priority="2135" stopIfTrue="1">
      <formula>$R33="So"</formula>
    </cfRule>
  </conditionalFormatting>
  <conditionalFormatting sqref="T33">
    <cfRule type="expression" dxfId="1357" priority="2132" stopIfTrue="1">
      <formula>$R33="Sa"</formula>
    </cfRule>
    <cfRule type="expression" dxfId="1356" priority="2133" stopIfTrue="1">
      <formula>$R33="So"</formula>
    </cfRule>
  </conditionalFormatting>
  <conditionalFormatting sqref="U33">
    <cfRule type="expression" dxfId="1355" priority="2130" stopIfTrue="1">
      <formula>$R33="Sa"</formula>
    </cfRule>
    <cfRule type="expression" dxfId="1354" priority="2131" stopIfTrue="1">
      <formula>$R33="So"</formula>
    </cfRule>
  </conditionalFormatting>
  <conditionalFormatting sqref="V4">
    <cfRule type="expression" dxfId="1353" priority="2123" stopIfTrue="1">
      <formula>$R4="Sa"</formula>
    </cfRule>
    <cfRule type="expression" dxfId="1352" priority="2124" stopIfTrue="1">
      <formula>$R4="So"</formula>
    </cfRule>
  </conditionalFormatting>
  <conditionalFormatting sqref="V5">
    <cfRule type="expression" dxfId="1351" priority="2120" stopIfTrue="1">
      <formula>$R5="Sa"</formula>
    </cfRule>
    <cfRule type="expression" dxfId="1350" priority="2121" stopIfTrue="1">
      <formula>$R5="So"</formula>
    </cfRule>
  </conditionalFormatting>
  <conditionalFormatting sqref="V6">
    <cfRule type="expression" dxfId="1349" priority="2117" stopIfTrue="1">
      <formula>$R6="Sa"</formula>
    </cfRule>
    <cfRule type="expression" dxfId="1348" priority="2118" stopIfTrue="1">
      <formula>$R6="So"</formula>
    </cfRule>
  </conditionalFormatting>
  <conditionalFormatting sqref="V7">
    <cfRule type="expression" dxfId="1347" priority="2114" stopIfTrue="1">
      <formula>$R7="Sa"</formula>
    </cfRule>
    <cfRule type="expression" dxfId="1346" priority="2115" stopIfTrue="1">
      <formula>$R7="So"</formula>
    </cfRule>
  </conditionalFormatting>
  <conditionalFormatting sqref="V8">
    <cfRule type="expression" dxfId="1345" priority="2111" stopIfTrue="1">
      <formula>$R8="Sa"</formula>
    </cfRule>
    <cfRule type="expression" dxfId="1344" priority="2112" stopIfTrue="1">
      <formula>$R8="So"</formula>
    </cfRule>
  </conditionalFormatting>
  <conditionalFormatting sqref="V9">
    <cfRule type="expression" dxfId="1343" priority="2108" stopIfTrue="1">
      <formula>$R9="Sa"</formula>
    </cfRule>
    <cfRule type="expression" dxfId="1342" priority="2109" stopIfTrue="1">
      <formula>$R9="So"</formula>
    </cfRule>
  </conditionalFormatting>
  <conditionalFormatting sqref="V10">
    <cfRule type="expression" dxfId="1341" priority="2105" stopIfTrue="1">
      <formula>$R10="Sa"</formula>
    </cfRule>
    <cfRule type="expression" dxfId="1340" priority="2106" stopIfTrue="1">
      <formula>$R10="So"</formula>
    </cfRule>
  </conditionalFormatting>
  <conditionalFormatting sqref="V11">
    <cfRule type="expression" dxfId="1339" priority="2102" stopIfTrue="1">
      <formula>$R11="Sa"</formula>
    </cfRule>
    <cfRule type="expression" dxfId="1338" priority="2103" stopIfTrue="1">
      <formula>$R11="So"</formula>
    </cfRule>
  </conditionalFormatting>
  <conditionalFormatting sqref="V12">
    <cfRule type="expression" dxfId="1337" priority="2099" stopIfTrue="1">
      <formula>$R12="Sa"</formula>
    </cfRule>
    <cfRule type="expression" dxfId="1336" priority="2100" stopIfTrue="1">
      <formula>$R12="So"</formula>
    </cfRule>
  </conditionalFormatting>
  <conditionalFormatting sqref="V13">
    <cfRule type="expression" dxfId="1335" priority="2096" stopIfTrue="1">
      <formula>$R13="Sa"</formula>
    </cfRule>
    <cfRule type="expression" dxfId="1334" priority="2097" stopIfTrue="1">
      <formula>$R13="So"</formula>
    </cfRule>
  </conditionalFormatting>
  <conditionalFormatting sqref="V14">
    <cfRule type="expression" dxfId="1333" priority="2093" stopIfTrue="1">
      <formula>$R14="Sa"</formula>
    </cfRule>
    <cfRule type="expression" dxfId="1332" priority="2094" stopIfTrue="1">
      <formula>$R14="So"</formula>
    </cfRule>
  </conditionalFormatting>
  <conditionalFormatting sqref="V15">
    <cfRule type="expression" dxfId="1331" priority="2090" stopIfTrue="1">
      <formula>$R15="Sa"</formula>
    </cfRule>
    <cfRule type="expression" dxfId="1330" priority="2091" stopIfTrue="1">
      <formula>$R15="So"</formula>
    </cfRule>
  </conditionalFormatting>
  <conditionalFormatting sqref="V16">
    <cfRule type="expression" dxfId="1329" priority="2087" stopIfTrue="1">
      <formula>$R16="Sa"</formula>
    </cfRule>
    <cfRule type="expression" dxfId="1328" priority="2088" stopIfTrue="1">
      <formula>$R16="So"</formula>
    </cfRule>
  </conditionalFormatting>
  <conditionalFormatting sqref="V17">
    <cfRule type="expression" dxfId="1327" priority="2084" stopIfTrue="1">
      <formula>$R17="Sa"</formula>
    </cfRule>
    <cfRule type="expression" dxfId="1326" priority="2085" stopIfTrue="1">
      <formula>$R17="So"</formula>
    </cfRule>
  </conditionalFormatting>
  <conditionalFormatting sqref="V18">
    <cfRule type="expression" dxfId="1325" priority="2081" stopIfTrue="1">
      <formula>$R18="Sa"</formula>
    </cfRule>
    <cfRule type="expression" dxfId="1324" priority="2082" stopIfTrue="1">
      <formula>$R18="So"</formula>
    </cfRule>
  </conditionalFormatting>
  <conditionalFormatting sqref="V19">
    <cfRule type="expression" dxfId="1323" priority="2078" stopIfTrue="1">
      <formula>$R19="Sa"</formula>
    </cfRule>
    <cfRule type="expression" dxfId="1322" priority="2079" stopIfTrue="1">
      <formula>$R19="So"</formula>
    </cfRule>
  </conditionalFormatting>
  <conditionalFormatting sqref="V20">
    <cfRule type="expression" dxfId="1321" priority="2075" stopIfTrue="1">
      <formula>$R20="Sa"</formula>
    </cfRule>
    <cfRule type="expression" dxfId="1320" priority="2076" stopIfTrue="1">
      <formula>$R20="So"</formula>
    </cfRule>
  </conditionalFormatting>
  <conditionalFormatting sqref="V21">
    <cfRule type="expression" dxfId="1319" priority="2072" stopIfTrue="1">
      <formula>$R21="Sa"</formula>
    </cfRule>
    <cfRule type="expression" dxfId="1318" priority="2073" stopIfTrue="1">
      <formula>$R21="So"</formula>
    </cfRule>
  </conditionalFormatting>
  <conditionalFormatting sqref="V22">
    <cfRule type="expression" dxfId="1317" priority="2069" stopIfTrue="1">
      <formula>$R22="Sa"</formula>
    </cfRule>
    <cfRule type="expression" dxfId="1316" priority="2070" stopIfTrue="1">
      <formula>$R22="So"</formula>
    </cfRule>
  </conditionalFormatting>
  <conditionalFormatting sqref="V23">
    <cfRule type="expression" dxfId="1315" priority="2066" stopIfTrue="1">
      <formula>$R23="Sa"</formula>
    </cfRule>
    <cfRule type="expression" dxfId="1314" priority="2067" stopIfTrue="1">
      <formula>$R23="So"</formula>
    </cfRule>
  </conditionalFormatting>
  <conditionalFormatting sqref="V24">
    <cfRule type="expression" dxfId="1313" priority="2063" stopIfTrue="1">
      <formula>$R24="Sa"</formula>
    </cfRule>
    <cfRule type="expression" dxfId="1312" priority="2064" stopIfTrue="1">
      <formula>$R24="So"</formula>
    </cfRule>
  </conditionalFormatting>
  <conditionalFormatting sqref="V25">
    <cfRule type="expression" dxfId="1311" priority="2060" stopIfTrue="1">
      <formula>$R25="Sa"</formula>
    </cfRule>
    <cfRule type="expression" dxfId="1310" priority="2061" stopIfTrue="1">
      <formula>$R25="So"</formula>
    </cfRule>
  </conditionalFormatting>
  <conditionalFormatting sqref="V26">
    <cfRule type="expression" dxfId="1309" priority="2057" stopIfTrue="1">
      <formula>$R26="Sa"</formula>
    </cfRule>
    <cfRule type="expression" dxfId="1308" priority="2058" stopIfTrue="1">
      <formula>$R26="So"</formula>
    </cfRule>
  </conditionalFormatting>
  <conditionalFormatting sqref="V27">
    <cfRule type="expression" dxfId="1307" priority="2054" stopIfTrue="1">
      <formula>$R27="Sa"</formula>
    </cfRule>
    <cfRule type="expression" dxfId="1306" priority="2055" stopIfTrue="1">
      <formula>$R27="So"</formula>
    </cfRule>
  </conditionalFormatting>
  <conditionalFormatting sqref="V28">
    <cfRule type="expression" dxfId="1305" priority="2051" stopIfTrue="1">
      <formula>$R28="Sa"</formula>
    </cfRule>
    <cfRule type="expression" dxfId="1304" priority="2052" stopIfTrue="1">
      <formula>$R28="So"</formula>
    </cfRule>
  </conditionalFormatting>
  <conditionalFormatting sqref="V29">
    <cfRule type="expression" dxfId="1303" priority="2048" stopIfTrue="1">
      <formula>$R29="Sa"</formula>
    </cfRule>
    <cfRule type="expression" dxfId="1302" priority="2049" stopIfTrue="1">
      <formula>$R29="So"</formula>
    </cfRule>
  </conditionalFormatting>
  <conditionalFormatting sqref="V30">
    <cfRule type="expression" dxfId="1301" priority="2045" stopIfTrue="1">
      <formula>$R30="Sa"</formula>
    </cfRule>
    <cfRule type="expression" dxfId="1300" priority="2046" stopIfTrue="1">
      <formula>$R30="So"</formula>
    </cfRule>
  </conditionalFormatting>
  <conditionalFormatting sqref="V31">
    <cfRule type="expression" dxfId="1299" priority="2042" stopIfTrue="1">
      <formula>$R31="Sa"</formula>
    </cfRule>
    <cfRule type="expression" dxfId="1298" priority="2043" stopIfTrue="1">
      <formula>$R31="So"</formula>
    </cfRule>
  </conditionalFormatting>
  <conditionalFormatting sqref="V32">
    <cfRule type="expression" dxfId="1297" priority="2039" stopIfTrue="1">
      <formula>$R32="Sa"</formula>
    </cfRule>
    <cfRule type="expression" dxfId="1296" priority="2040" stopIfTrue="1">
      <formula>$R32="So"</formula>
    </cfRule>
  </conditionalFormatting>
  <conditionalFormatting sqref="V33">
    <cfRule type="expression" dxfId="1295" priority="2036" stopIfTrue="1">
      <formula>$R33="Sa"</formula>
    </cfRule>
    <cfRule type="expression" dxfId="1294" priority="2037" stopIfTrue="1">
      <formula>$R33="So"</formula>
    </cfRule>
  </conditionalFormatting>
  <conditionalFormatting sqref="AA4">
    <cfRule type="expression" dxfId="1293" priority="2033" stopIfTrue="1">
      <formula>$Z4="Sa"</formula>
    </cfRule>
    <cfRule type="expression" dxfId="1292" priority="2034" stopIfTrue="1">
      <formula>$Z4="So"</formula>
    </cfRule>
  </conditionalFormatting>
  <conditionalFormatting sqref="AB4">
    <cfRule type="expression" dxfId="1291" priority="2031" stopIfTrue="1">
      <formula>$Z4="Sa"</formula>
    </cfRule>
    <cfRule type="expression" dxfId="1290" priority="2032" stopIfTrue="1">
      <formula>$Z4="So"</formula>
    </cfRule>
  </conditionalFormatting>
  <conditionalFormatting sqref="AC4">
    <cfRule type="expression" dxfId="1289" priority="2029" stopIfTrue="1">
      <formula>$Z4="Sa"</formula>
    </cfRule>
    <cfRule type="expression" dxfId="1288" priority="2030" stopIfTrue="1">
      <formula>$Z4="So"</formula>
    </cfRule>
  </conditionalFormatting>
  <conditionalFormatting sqref="AD16">
    <cfRule type="expression" dxfId="1287" priority="1653" stopIfTrue="1">
      <formula>$Z16="Sa"</formula>
    </cfRule>
    <cfRule type="expression" dxfId="1286" priority="1654" stopIfTrue="1">
      <formula>$Z16="So"</formula>
    </cfRule>
  </conditionalFormatting>
  <conditionalFormatting sqref="AA5">
    <cfRule type="expression" dxfId="1285" priority="2022" stopIfTrue="1">
      <formula>$Z5="Sa"</formula>
    </cfRule>
    <cfRule type="expression" dxfId="1284" priority="2023" stopIfTrue="1">
      <formula>$Z5="So"</formula>
    </cfRule>
  </conditionalFormatting>
  <conditionalFormatting sqref="AB5">
    <cfRule type="expression" dxfId="1283" priority="2020" stopIfTrue="1">
      <formula>$Z5="Sa"</formula>
    </cfRule>
    <cfRule type="expression" dxfId="1282" priority="2021" stopIfTrue="1">
      <formula>$Z5="So"</formula>
    </cfRule>
  </conditionalFormatting>
  <conditionalFormatting sqref="AC5">
    <cfRule type="expression" dxfId="1281" priority="2018" stopIfTrue="1">
      <formula>$Z5="Sa"</formula>
    </cfRule>
    <cfRule type="expression" dxfId="1280" priority="2019" stopIfTrue="1">
      <formula>$Z5="So"</formula>
    </cfRule>
  </conditionalFormatting>
  <conditionalFormatting sqref="AA6">
    <cfRule type="expression" dxfId="1279" priority="2011" stopIfTrue="1">
      <formula>$Z6="Sa"</formula>
    </cfRule>
    <cfRule type="expression" dxfId="1278" priority="2012" stopIfTrue="1">
      <formula>$Z6="So"</formula>
    </cfRule>
  </conditionalFormatting>
  <conditionalFormatting sqref="AB6">
    <cfRule type="expression" dxfId="1277" priority="2009" stopIfTrue="1">
      <formula>$Z6="Sa"</formula>
    </cfRule>
    <cfRule type="expression" dxfId="1276" priority="2010" stopIfTrue="1">
      <formula>$Z6="So"</formula>
    </cfRule>
  </conditionalFormatting>
  <conditionalFormatting sqref="AC6">
    <cfRule type="expression" dxfId="1275" priority="2007" stopIfTrue="1">
      <formula>$Z6="Sa"</formula>
    </cfRule>
    <cfRule type="expression" dxfId="1274" priority="2008" stopIfTrue="1">
      <formula>$Z6="So"</formula>
    </cfRule>
  </conditionalFormatting>
  <conditionalFormatting sqref="AA7">
    <cfRule type="expression" dxfId="1273" priority="2000" stopIfTrue="1">
      <formula>$Z7="Sa"</formula>
    </cfRule>
    <cfRule type="expression" dxfId="1272" priority="2001" stopIfTrue="1">
      <formula>$Z7="So"</formula>
    </cfRule>
  </conditionalFormatting>
  <conditionalFormatting sqref="AB7">
    <cfRule type="expression" dxfId="1271" priority="1998" stopIfTrue="1">
      <formula>$Z7="Sa"</formula>
    </cfRule>
    <cfRule type="expression" dxfId="1270" priority="1999" stopIfTrue="1">
      <formula>$Z7="So"</formula>
    </cfRule>
  </conditionalFormatting>
  <conditionalFormatting sqref="AC7">
    <cfRule type="expression" dxfId="1269" priority="1996" stopIfTrue="1">
      <formula>$Z7="Sa"</formula>
    </cfRule>
    <cfRule type="expression" dxfId="1268" priority="1997" stopIfTrue="1">
      <formula>$Z7="So"</formula>
    </cfRule>
  </conditionalFormatting>
  <conditionalFormatting sqref="AD23">
    <cfRule type="expression" dxfId="1267" priority="1632" stopIfTrue="1">
      <formula>$Z23="Sa"</formula>
    </cfRule>
    <cfRule type="expression" dxfId="1266" priority="1633" stopIfTrue="1">
      <formula>$Z23="So"</formula>
    </cfRule>
  </conditionalFormatting>
  <conditionalFormatting sqref="AA8">
    <cfRule type="expression" dxfId="1265" priority="1989" stopIfTrue="1">
      <formula>$Z8="Sa"</formula>
    </cfRule>
    <cfRule type="expression" dxfId="1264" priority="1990" stopIfTrue="1">
      <formula>$Z8="So"</formula>
    </cfRule>
  </conditionalFormatting>
  <conditionalFormatting sqref="AB8">
    <cfRule type="expression" dxfId="1263" priority="1987" stopIfTrue="1">
      <formula>$Z8="Sa"</formula>
    </cfRule>
    <cfRule type="expression" dxfId="1262" priority="1988" stopIfTrue="1">
      <formula>$Z8="So"</formula>
    </cfRule>
  </conditionalFormatting>
  <conditionalFormatting sqref="AC8">
    <cfRule type="expression" dxfId="1261" priority="1985" stopIfTrue="1">
      <formula>$Z8="Sa"</formula>
    </cfRule>
    <cfRule type="expression" dxfId="1260" priority="1986" stopIfTrue="1">
      <formula>$Z8="So"</formula>
    </cfRule>
  </conditionalFormatting>
  <conditionalFormatting sqref="AA9">
    <cfRule type="expression" dxfId="1259" priority="1978" stopIfTrue="1">
      <formula>$Z9="Sa"</formula>
    </cfRule>
    <cfRule type="expression" dxfId="1258" priority="1979" stopIfTrue="1">
      <formula>$Z9="So"</formula>
    </cfRule>
  </conditionalFormatting>
  <conditionalFormatting sqref="AB9">
    <cfRule type="expression" dxfId="1257" priority="1976" stopIfTrue="1">
      <formula>$Z9="Sa"</formula>
    </cfRule>
    <cfRule type="expression" dxfId="1256" priority="1977" stopIfTrue="1">
      <formula>$Z9="So"</formula>
    </cfRule>
  </conditionalFormatting>
  <conditionalFormatting sqref="AC9">
    <cfRule type="expression" dxfId="1255" priority="1974" stopIfTrue="1">
      <formula>$Z9="Sa"</formula>
    </cfRule>
    <cfRule type="expression" dxfId="1254" priority="1975" stopIfTrue="1">
      <formula>$Z9="So"</formula>
    </cfRule>
  </conditionalFormatting>
  <conditionalFormatting sqref="AA10">
    <cfRule type="expression" dxfId="1253" priority="1967" stopIfTrue="1">
      <formula>$Z10="Sa"</formula>
    </cfRule>
    <cfRule type="expression" dxfId="1252" priority="1968" stopIfTrue="1">
      <formula>$Z10="So"</formula>
    </cfRule>
  </conditionalFormatting>
  <conditionalFormatting sqref="AB10">
    <cfRule type="expression" dxfId="1251" priority="1965" stopIfTrue="1">
      <formula>$Z10="Sa"</formula>
    </cfRule>
    <cfRule type="expression" dxfId="1250" priority="1966" stopIfTrue="1">
      <formula>$Z10="So"</formula>
    </cfRule>
  </conditionalFormatting>
  <conditionalFormatting sqref="AC10">
    <cfRule type="expression" dxfId="1249" priority="1963" stopIfTrue="1">
      <formula>$Z10="Sa"</formula>
    </cfRule>
    <cfRule type="expression" dxfId="1248" priority="1964" stopIfTrue="1">
      <formula>$Z10="So"</formula>
    </cfRule>
  </conditionalFormatting>
  <conditionalFormatting sqref="AD30">
    <cfRule type="expression" dxfId="1247" priority="1611" stopIfTrue="1">
      <formula>$Z30="Sa"</formula>
    </cfRule>
    <cfRule type="expression" dxfId="1246" priority="1612" stopIfTrue="1">
      <formula>$Z30="So"</formula>
    </cfRule>
  </conditionalFormatting>
  <conditionalFormatting sqref="AA11">
    <cfRule type="expression" dxfId="1245" priority="1956" stopIfTrue="1">
      <formula>$Z11="Sa"</formula>
    </cfRule>
    <cfRule type="expression" dxfId="1244" priority="1957" stopIfTrue="1">
      <formula>$Z11="So"</formula>
    </cfRule>
  </conditionalFormatting>
  <conditionalFormatting sqref="AB11">
    <cfRule type="expression" dxfId="1243" priority="1954" stopIfTrue="1">
      <formula>$Z11="Sa"</formula>
    </cfRule>
    <cfRule type="expression" dxfId="1242" priority="1955" stopIfTrue="1">
      <formula>$Z11="So"</formula>
    </cfRule>
  </conditionalFormatting>
  <conditionalFormatting sqref="AC11">
    <cfRule type="expression" dxfId="1241" priority="1952" stopIfTrue="1">
      <formula>$Z11="Sa"</formula>
    </cfRule>
    <cfRule type="expression" dxfId="1240" priority="1953" stopIfTrue="1">
      <formula>$Z11="So"</formula>
    </cfRule>
  </conditionalFormatting>
  <conditionalFormatting sqref="AA12">
    <cfRule type="expression" dxfId="1239" priority="1945" stopIfTrue="1">
      <formula>$Z12="Sa"</formula>
    </cfRule>
    <cfRule type="expression" dxfId="1238" priority="1946" stopIfTrue="1">
      <formula>$Z12="So"</formula>
    </cfRule>
  </conditionalFormatting>
  <conditionalFormatting sqref="AB12">
    <cfRule type="expression" dxfId="1237" priority="1943" stopIfTrue="1">
      <formula>$Z12="Sa"</formula>
    </cfRule>
    <cfRule type="expression" dxfId="1236" priority="1944" stopIfTrue="1">
      <formula>$Z12="So"</formula>
    </cfRule>
  </conditionalFormatting>
  <conditionalFormatting sqref="AC12">
    <cfRule type="expression" dxfId="1235" priority="1941" stopIfTrue="1">
      <formula>$Z12="Sa"</formula>
    </cfRule>
    <cfRule type="expression" dxfId="1234" priority="1942" stopIfTrue="1">
      <formula>$Z12="So"</formula>
    </cfRule>
  </conditionalFormatting>
  <conditionalFormatting sqref="AA13">
    <cfRule type="expression" dxfId="1233" priority="1934" stopIfTrue="1">
      <formula>$Z13="Sa"</formula>
    </cfRule>
    <cfRule type="expression" dxfId="1232" priority="1935" stopIfTrue="1">
      <formula>$Z13="So"</formula>
    </cfRule>
  </conditionalFormatting>
  <conditionalFormatting sqref="AB13">
    <cfRule type="expression" dxfId="1231" priority="1932" stopIfTrue="1">
      <formula>$Z13="Sa"</formula>
    </cfRule>
    <cfRule type="expression" dxfId="1230" priority="1933" stopIfTrue="1">
      <formula>$Z13="So"</formula>
    </cfRule>
  </conditionalFormatting>
  <conditionalFormatting sqref="AC13">
    <cfRule type="expression" dxfId="1229" priority="1930" stopIfTrue="1">
      <formula>$Z13="Sa"</formula>
    </cfRule>
    <cfRule type="expression" dxfId="1228" priority="1931" stopIfTrue="1">
      <formula>$Z13="So"</formula>
    </cfRule>
  </conditionalFormatting>
  <conditionalFormatting sqref="AA14">
    <cfRule type="expression" dxfId="1227" priority="1923" stopIfTrue="1">
      <formula>$Z14="Sa"</formula>
    </cfRule>
    <cfRule type="expression" dxfId="1226" priority="1924" stopIfTrue="1">
      <formula>$Z14="So"</formula>
    </cfRule>
  </conditionalFormatting>
  <conditionalFormatting sqref="AB14">
    <cfRule type="expression" dxfId="1225" priority="1921" stopIfTrue="1">
      <formula>$Z14="Sa"</formula>
    </cfRule>
    <cfRule type="expression" dxfId="1224" priority="1922" stopIfTrue="1">
      <formula>$Z14="So"</formula>
    </cfRule>
  </conditionalFormatting>
  <conditionalFormatting sqref="AC14">
    <cfRule type="expression" dxfId="1223" priority="1919" stopIfTrue="1">
      <formula>$Z14="Sa"</formula>
    </cfRule>
    <cfRule type="expression" dxfId="1222" priority="1920" stopIfTrue="1">
      <formula>$Z14="So"</formula>
    </cfRule>
  </conditionalFormatting>
  <conditionalFormatting sqref="AA15">
    <cfRule type="expression" dxfId="1221" priority="1912" stopIfTrue="1">
      <formula>$Z15="Sa"</formula>
    </cfRule>
    <cfRule type="expression" dxfId="1220" priority="1913" stopIfTrue="1">
      <formula>$Z15="So"</formula>
    </cfRule>
  </conditionalFormatting>
  <conditionalFormatting sqref="AB15">
    <cfRule type="expression" dxfId="1219" priority="1910" stopIfTrue="1">
      <formula>$Z15="Sa"</formula>
    </cfRule>
    <cfRule type="expression" dxfId="1218" priority="1911" stopIfTrue="1">
      <formula>$Z15="So"</formula>
    </cfRule>
  </conditionalFormatting>
  <conditionalFormatting sqref="AC15">
    <cfRule type="expression" dxfId="1217" priority="1908" stopIfTrue="1">
      <formula>$Z15="Sa"</formula>
    </cfRule>
    <cfRule type="expression" dxfId="1216" priority="1909" stopIfTrue="1">
      <formula>$Z15="So"</formula>
    </cfRule>
  </conditionalFormatting>
  <conditionalFormatting sqref="AA16">
    <cfRule type="expression" dxfId="1215" priority="1901" stopIfTrue="1">
      <formula>$Z16="Sa"</formula>
    </cfRule>
    <cfRule type="expression" dxfId="1214" priority="1902" stopIfTrue="1">
      <formula>$Z16="So"</formula>
    </cfRule>
  </conditionalFormatting>
  <conditionalFormatting sqref="AB16">
    <cfRule type="expression" dxfId="1213" priority="1899" stopIfTrue="1">
      <formula>$Z16="Sa"</formula>
    </cfRule>
    <cfRule type="expression" dxfId="1212" priority="1900" stopIfTrue="1">
      <formula>$Z16="So"</formula>
    </cfRule>
  </conditionalFormatting>
  <conditionalFormatting sqref="AC16">
    <cfRule type="expression" dxfId="1211" priority="1897" stopIfTrue="1">
      <formula>$Z16="Sa"</formula>
    </cfRule>
    <cfRule type="expression" dxfId="1210" priority="1898" stopIfTrue="1">
      <formula>$Z16="So"</formula>
    </cfRule>
  </conditionalFormatting>
  <conditionalFormatting sqref="AA17">
    <cfRule type="expression" dxfId="1209" priority="1890" stopIfTrue="1">
      <formula>$Z17="Sa"</formula>
    </cfRule>
    <cfRule type="expression" dxfId="1208" priority="1891" stopIfTrue="1">
      <formula>$Z17="So"</formula>
    </cfRule>
  </conditionalFormatting>
  <conditionalFormatting sqref="AB17">
    <cfRule type="expression" dxfId="1207" priority="1888" stopIfTrue="1">
      <formula>$Z17="Sa"</formula>
    </cfRule>
    <cfRule type="expression" dxfId="1206" priority="1889" stopIfTrue="1">
      <formula>$Z17="So"</formula>
    </cfRule>
  </conditionalFormatting>
  <conditionalFormatting sqref="AC17">
    <cfRule type="expression" dxfId="1205" priority="1886" stopIfTrue="1">
      <formula>$Z17="Sa"</formula>
    </cfRule>
    <cfRule type="expression" dxfId="1204" priority="1887" stopIfTrue="1">
      <formula>$Z17="So"</formula>
    </cfRule>
  </conditionalFormatting>
  <conditionalFormatting sqref="AA18">
    <cfRule type="expression" dxfId="1203" priority="1879" stopIfTrue="1">
      <formula>$Z18="Sa"</formula>
    </cfRule>
    <cfRule type="expression" dxfId="1202" priority="1880" stopIfTrue="1">
      <formula>$Z18="So"</formula>
    </cfRule>
  </conditionalFormatting>
  <conditionalFormatting sqref="AB18">
    <cfRule type="expression" dxfId="1201" priority="1877" stopIfTrue="1">
      <formula>$Z18="Sa"</formula>
    </cfRule>
    <cfRule type="expression" dxfId="1200" priority="1878" stopIfTrue="1">
      <formula>$Z18="So"</formula>
    </cfRule>
  </conditionalFormatting>
  <conditionalFormatting sqref="AC18">
    <cfRule type="expression" dxfId="1199" priority="1875" stopIfTrue="1">
      <formula>$Z18="Sa"</formula>
    </cfRule>
    <cfRule type="expression" dxfId="1198" priority="1876" stopIfTrue="1">
      <formula>$Z18="So"</formula>
    </cfRule>
  </conditionalFormatting>
  <conditionalFormatting sqref="AA19">
    <cfRule type="expression" dxfId="1197" priority="1868" stopIfTrue="1">
      <formula>$Z19="Sa"</formula>
    </cfRule>
    <cfRule type="expression" dxfId="1196" priority="1869" stopIfTrue="1">
      <formula>$Z19="So"</formula>
    </cfRule>
  </conditionalFormatting>
  <conditionalFormatting sqref="AB19">
    <cfRule type="expression" dxfId="1195" priority="1866" stopIfTrue="1">
      <formula>$Z19="Sa"</formula>
    </cfRule>
    <cfRule type="expression" dxfId="1194" priority="1867" stopIfTrue="1">
      <formula>$Z19="So"</formula>
    </cfRule>
  </conditionalFormatting>
  <conditionalFormatting sqref="AC19">
    <cfRule type="expression" dxfId="1193" priority="1864" stopIfTrue="1">
      <formula>$Z19="Sa"</formula>
    </cfRule>
    <cfRule type="expression" dxfId="1192" priority="1865" stopIfTrue="1">
      <formula>$Z19="So"</formula>
    </cfRule>
  </conditionalFormatting>
  <conditionalFormatting sqref="AA20">
    <cfRule type="expression" dxfId="1191" priority="1857" stopIfTrue="1">
      <formula>$Z20="Sa"</formula>
    </cfRule>
    <cfRule type="expression" dxfId="1190" priority="1858" stopIfTrue="1">
      <formula>$Z20="So"</formula>
    </cfRule>
  </conditionalFormatting>
  <conditionalFormatting sqref="AB20">
    <cfRule type="expression" dxfId="1189" priority="1855" stopIfTrue="1">
      <formula>$Z20="Sa"</formula>
    </cfRule>
    <cfRule type="expression" dxfId="1188" priority="1856" stopIfTrue="1">
      <formula>$Z20="So"</formula>
    </cfRule>
  </conditionalFormatting>
  <conditionalFormatting sqref="AC20">
    <cfRule type="expression" dxfId="1187" priority="1853" stopIfTrue="1">
      <formula>$Z20="Sa"</formula>
    </cfRule>
    <cfRule type="expression" dxfId="1186" priority="1854" stopIfTrue="1">
      <formula>$Z20="So"</formula>
    </cfRule>
  </conditionalFormatting>
  <conditionalFormatting sqref="AA21">
    <cfRule type="expression" dxfId="1185" priority="1846" stopIfTrue="1">
      <formula>$Z21="Sa"</formula>
    </cfRule>
    <cfRule type="expression" dxfId="1184" priority="1847" stopIfTrue="1">
      <formula>$Z21="So"</formula>
    </cfRule>
  </conditionalFormatting>
  <conditionalFormatting sqref="AB21">
    <cfRule type="expression" dxfId="1183" priority="1844" stopIfTrue="1">
      <formula>$Z21="Sa"</formula>
    </cfRule>
    <cfRule type="expression" dxfId="1182" priority="1845" stopIfTrue="1">
      <formula>$Z21="So"</formula>
    </cfRule>
  </conditionalFormatting>
  <conditionalFormatting sqref="AC21">
    <cfRule type="expression" dxfId="1181" priority="1842" stopIfTrue="1">
      <formula>$Z21="Sa"</formula>
    </cfRule>
    <cfRule type="expression" dxfId="1180" priority="1843" stopIfTrue="1">
      <formula>$Z21="So"</formula>
    </cfRule>
  </conditionalFormatting>
  <conditionalFormatting sqref="AA22">
    <cfRule type="expression" dxfId="1179" priority="1835" stopIfTrue="1">
      <formula>$Z22="Sa"</formula>
    </cfRule>
    <cfRule type="expression" dxfId="1178" priority="1836" stopIfTrue="1">
      <formula>$Z22="So"</formula>
    </cfRule>
  </conditionalFormatting>
  <conditionalFormatting sqref="AB22">
    <cfRule type="expression" dxfId="1177" priority="1833" stopIfTrue="1">
      <formula>$Z22="Sa"</formula>
    </cfRule>
    <cfRule type="expression" dxfId="1176" priority="1834" stopIfTrue="1">
      <formula>$Z22="So"</formula>
    </cfRule>
  </conditionalFormatting>
  <conditionalFormatting sqref="AC22">
    <cfRule type="expression" dxfId="1175" priority="1831" stopIfTrue="1">
      <formula>$Z22="Sa"</formula>
    </cfRule>
    <cfRule type="expression" dxfId="1174" priority="1832" stopIfTrue="1">
      <formula>$Z22="So"</formula>
    </cfRule>
  </conditionalFormatting>
  <conditionalFormatting sqref="AA23">
    <cfRule type="expression" dxfId="1173" priority="1824" stopIfTrue="1">
      <formula>$Z23="Sa"</formula>
    </cfRule>
    <cfRule type="expression" dxfId="1172" priority="1825" stopIfTrue="1">
      <formula>$Z23="So"</formula>
    </cfRule>
  </conditionalFormatting>
  <conditionalFormatting sqref="AB23">
    <cfRule type="expression" dxfId="1171" priority="1822" stopIfTrue="1">
      <formula>$Z23="Sa"</formula>
    </cfRule>
    <cfRule type="expression" dxfId="1170" priority="1823" stopIfTrue="1">
      <formula>$Z23="So"</formula>
    </cfRule>
  </conditionalFormatting>
  <conditionalFormatting sqref="AC23">
    <cfRule type="expression" dxfId="1169" priority="1820" stopIfTrue="1">
      <formula>$Z23="Sa"</formula>
    </cfRule>
    <cfRule type="expression" dxfId="1168" priority="1821" stopIfTrue="1">
      <formula>$Z23="So"</formula>
    </cfRule>
  </conditionalFormatting>
  <conditionalFormatting sqref="AA24">
    <cfRule type="expression" dxfId="1167" priority="1813" stopIfTrue="1">
      <formula>$Z24="Sa"</formula>
    </cfRule>
    <cfRule type="expression" dxfId="1166" priority="1814" stopIfTrue="1">
      <formula>$Z24="So"</formula>
    </cfRule>
  </conditionalFormatting>
  <conditionalFormatting sqref="AB24">
    <cfRule type="expression" dxfId="1165" priority="1811" stopIfTrue="1">
      <formula>$Z24="Sa"</formula>
    </cfRule>
    <cfRule type="expression" dxfId="1164" priority="1812" stopIfTrue="1">
      <formula>$Z24="So"</formula>
    </cfRule>
  </conditionalFormatting>
  <conditionalFormatting sqref="AC24">
    <cfRule type="expression" dxfId="1163" priority="1809" stopIfTrue="1">
      <formula>$Z24="Sa"</formula>
    </cfRule>
    <cfRule type="expression" dxfId="1162" priority="1810" stopIfTrue="1">
      <formula>$Z24="So"</formula>
    </cfRule>
  </conditionalFormatting>
  <conditionalFormatting sqref="AA25">
    <cfRule type="expression" dxfId="1161" priority="1802" stopIfTrue="1">
      <formula>$Z25="Sa"</formula>
    </cfRule>
    <cfRule type="expression" dxfId="1160" priority="1803" stopIfTrue="1">
      <formula>$Z25="So"</formula>
    </cfRule>
  </conditionalFormatting>
  <conditionalFormatting sqref="AB25">
    <cfRule type="expression" dxfId="1159" priority="1800" stopIfTrue="1">
      <formula>$Z25="Sa"</formula>
    </cfRule>
    <cfRule type="expression" dxfId="1158" priority="1801" stopIfTrue="1">
      <formula>$Z25="So"</formula>
    </cfRule>
  </conditionalFormatting>
  <conditionalFormatting sqref="AC25">
    <cfRule type="expression" dxfId="1157" priority="1798" stopIfTrue="1">
      <formula>$Z25="Sa"</formula>
    </cfRule>
    <cfRule type="expression" dxfId="1156" priority="1799" stopIfTrue="1">
      <formula>$Z25="So"</formula>
    </cfRule>
  </conditionalFormatting>
  <conditionalFormatting sqref="AA26">
    <cfRule type="expression" dxfId="1155" priority="1791" stopIfTrue="1">
      <formula>$Z26="Sa"</formula>
    </cfRule>
    <cfRule type="expression" dxfId="1154" priority="1792" stopIfTrue="1">
      <formula>$Z26="So"</formula>
    </cfRule>
  </conditionalFormatting>
  <conditionalFormatting sqref="AB26">
    <cfRule type="expression" dxfId="1153" priority="1789" stopIfTrue="1">
      <formula>$Z26="Sa"</formula>
    </cfRule>
    <cfRule type="expression" dxfId="1152" priority="1790" stopIfTrue="1">
      <formula>$Z26="So"</formula>
    </cfRule>
  </conditionalFormatting>
  <conditionalFormatting sqref="AC26">
    <cfRule type="expression" dxfId="1151" priority="1787" stopIfTrue="1">
      <formula>$Z26="Sa"</formula>
    </cfRule>
    <cfRule type="expression" dxfId="1150" priority="1788" stopIfTrue="1">
      <formula>$Z26="So"</formula>
    </cfRule>
  </conditionalFormatting>
  <conditionalFormatting sqref="AA27">
    <cfRule type="expression" dxfId="1149" priority="1780" stopIfTrue="1">
      <formula>$Z27="Sa"</formula>
    </cfRule>
    <cfRule type="expression" dxfId="1148" priority="1781" stopIfTrue="1">
      <formula>$Z27="So"</formula>
    </cfRule>
  </conditionalFormatting>
  <conditionalFormatting sqref="AB27">
    <cfRule type="expression" dxfId="1147" priority="1778" stopIfTrue="1">
      <formula>$Z27="Sa"</formula>
    </cfRule>
    <cfRule type="expression" dxfId="1146" priority="1779" stopIfTrue="1">
      <formula>$Z27="So"</formula>
    </cfRule>
  </conditionalFormatting>
  <conditionalFormatting sqref="AC27">
    <cfRule type="expression" dxfId="1145" priority="1776" stopIfTrue="1">
      <formula>$Z27="Sa"</formula>
    </cfRule>
    <cfRule type="expression" dxfId="1144" priority="1777" stopIfTrue="1">
      <formula>$Z27="So"</formula>
    </cfRule>
  </conditionalFormatting>
  <conditionalFormatting sqref="AA28">
    <cfRule type="expression" dxfId="1143" priority="1769" stopIfTrue="1">
      <formula>$Z28="Sa"</formula>
    </cfRule>
    <cfRule type="expression" dxfId="1142" priority="1770" stopIfTrue="1">
      <formula>$Z28="So"</formula>
    </cfRule>
  </conditionalFormatting>
  <conditionalFormatting sqref="AB28">
    <cfRule type="expression" dxfId="1141" priority="1767" stopIfTrue="1">
      <formula>$Z28="Sa"</formula>
    </cfRule>
    <cfRule type="expression" dxfId="1140" priority="1768" stopIfTrue="1">
      <formula>$Z28="So"</formula>
    </cfRule>
  </conditionalFormatting>
  <conditionalFormatting sqref="AC28">
    <cfRule type="expression" dxfId="1139" priority="1765" stopIfTrue="1">
      <formula>$Z28="Sa"</formula>
    </cfRule>
    <cfRule type="expression" dxfId="1138" priority="1766" stopIfTrue="1">
      <formula>$Z28="So"</formula>
    </cfRule>
  </conditionalFormatting>
  <conditionalFormatting sqref="AA29">
    <cfRule type="expression" dxfId="1137" priority="1758" stopIfTrue="1">
      <formula>$Z29="Sa"</formula>
    </cfRule>
    <cfRule type="expression" dxfId="1136" priority="1759" stopIfTrue="1">
      <formula>$Z29="So"</formula>
    </cfRule>
  </conditionalFormatting>
  <conditionalFormatting sqref="AB29">
    <cfRule type="expression" dxfId="1135" priority="1756" stopIfTrue="1">
      <formula>$Z29="Sa"</formula>
    </cfRule>
    <cfRule type="expression" dxfId="1134" priority="1757" stopIfTrue="1">
      <formula>$Z29="So"</formula>
    </cfRule>
  </conditionalFormatting>
  <conditionalFormatting sqref="AC29">
    <cfRule type="expression" dxfId="1133" priority="1754" stopIfTrue="1">
      <formula>$Z29="Sa"</formula>
    </cfRule>
    <cfRule type="expression" dxfId="1132" priority="1755" stopIfTrue="1">
      <formula>$Z29="So"</formula>
    </cfRule>
  </conditionalFormatting>
  <conditionalFormatting sqref="AA30">
    <cfRule type="expression" dxfId="1131" priority="1747" stopIfTrue="1">
      <formula>$Z30="Sa"</formula>
    </cfRule>
    <cfRule type="expression" dxfId="1130" priority="1748" stopIfTrue="1">
      <formula>$Z30="So"</formula>
    </cfRule>
  </conditionalFormatting>
  <conditionalFormatting sqref="AB30">
    <cfRule type="expression" dxfId="1129" priority="1745" stopIfTrue="1">
      <formula>$Z30="Sa"</formula>
    </cfRule>
    <cfRule type="expression" dxfId="1128" priority="1746" stopIfTrue="1">
      <formula>$Z30="So"</formula>
    </cfRule>
  </conditionalFormatting>
  <conditionalFormatting sqref="AC30">
    <cfRule type="expression" dxfId="1127" priority="1743" stopIfTrue="1">
      <formula>$Z30="Sa"</formula>
    </cfRule>
    <cfRule type="expression" dxfId="1126" priority="1744" stopIfTrue="1">
      <formula>$Z30="So"</formula>
    </cfRule>
  </conditionalFormatting>
  <conditionalFormatting sqref="AA31">
    <cfRule type="expression" dxfId="1125" priority="1736" stopIfTrue="1">
      <formula>$Z31="Sa"</formula>
    </cfRule>
    <cfRule type="expression" dxfId="1124" priority="1737" stopIfTrue="1">
      <formula>$Z31="So"</formula>
    </cfRule>
  </conditionalFormatting>
  <conditionalFormatting sqref="AB31">
    <cfRule type="expression" dxfId="1123" priority="1734" stopIfTrue="1">
      <formula>$Z31="Sa"</formula>
    </cfRule>
    <cfRule type="expression" dxfId="1122" priority="1735" stopIfTrue="1">
      <formula>$Z31="So"</formula>
    </cfRule>
  </conditionalFormatting>
  <conditionalFormatting sqref="AC31">
    <cfRule type="expression" dxfId="1121" priority="1732" stopIfTrue="1">
      <formula>$Z31="Sa"</formula>
    </cfRule>
    <cfRule type="expression" dxfId="1120" priority="1733" stopIfTrue="1">
      <formula>$Z31="So"</formula>
    </cfRule>
  </conditionalFormatting>
  <conditionalFormatting sqref="AA32">
    <cfRule type="expression" dxfId="1119" priority="1725" stopIfTrue="1">
      <formula>$Z32="Sa"</formula>
    </cfRule>
    <cfRule type="expression" dxfId="1118" priority="1726" stopIfTrue="1">
      <formula>$Z32="So"</formula>
    </cfRule>
  </conditionalFormatting>
  <conditionalFormatting sqref="AB32">
    <cfRule type="expression" dxfId="1117" priority="1723" stopIfTrue="1">
      <formula>$Z32="Sa"</formula>
    </cfRule>
    <cfRule type="expression" dxfId="1116" priority="1724" stopIfTrue="1">
      <formula>$Z32="So"</formula>
    </cfRule>
  </conditionalFormatting>
  <conditionalFormatting sqref="AC32">
    <cfRule type="expression" dxfId="1115" priority="1721" stopIfTrue="1">
      <formula>$Z32="Sa"</formula>
    </cfRule>
    <cfRule type="expression" dxfId="1114" priority="1722" stopIfTrue="1">
      <formula>$Z32="So"</formula>
    </cfRule>
  </conditionalFormatting>
  <conditionalFormatting sqref="AA33">
    <cfRule type="expression" dxfId="1113" priority="1714" stopIfTrue="1">
      <formula>$Z33="Sa"</formula>
    </cfRule>
    <cfRule type="expression" dxfId="1112" priority="1715" stopIfTrue="1">
      <formula>$Z33="So"</formula>
    </cfRule>
  </conditionalFormatting>
  <conditionalFormatting sqref="AB33">
    <cfRule type="expression" dxfId="1111" priority="1712" stopIfTrue="1">
      <formula>$Z33="Sa"</formula>
    </cfRule>
    <cfRule type="expression" dxfId="1110" priority="1713" stopIfTrue="1">
      <formula>$Z33="So"</formula>
    </cfRule>
  </conditionalFormatting>
  <conditionalFormatting sqref="AC33">
    <cfRule type="expression" dxfId="1109" priority="1710" stopIfTrue="1">
      <formula>$Z33="Sa"</formula>
    </cfRule>
    <cfRule type="expression" dxfId="1108" priority="1711" stopIfTrue="1">
      <formula>$Z33="So"</formula>
    </cfRule>
  </conditionalFormatting>
  <conditionalFormatting sqref="AA34">
    <cfRule type="expression" dxfId="1107" priority="1703" stopIfTrue="1">
      <formula>$Z34="Sa"</formula>
    </cfRule>
    <cfRule type="expression" dxfId="1106" priority="1704" stopIfTrue="1">
      <formula>$Z34="So"</formula>
    </cfRule>
  </conditionalFormatting>
  <conditionalFormatting sqref="AB34">
    <cfRule type="expression" dxfId="1105" priority="1701" stopIfTrue="1">
      <formula>$Z34="Sa"</formula>
    </cfRule>
    <cfRule type="expression" dxfId="1104" priority="1702" stopIfTrue="1">
      <formula>$Z34="So"</formula>
    </cfRule>
  </conditionalFormatting>
  <conditionalFormatting sqref="AC34">
    <cfRule type="expression" dxfId="1103" priority="1699" stopIfTrue="1">
      <formula>$Z34="Sa"</formula>
    </cfRule>
    <cfRule type="expression" dxfId="1102" priority="1700" stopIfTrue="1">
      <formula>$Z34="So"</formula>
    </cfRule>
  </conditionalFormatting>
  <conditionalFormatting sqref="AD4">
    <cfRule type="expression" dxfId="1101" priority="1692" stopIfTrue="1">
      <formula>$Z4="Sa"</formula>
    </cfRule>
    <cfRule type="expression" dxfId="1100" priority="1693" stopIfTrue="1">
      <formula>$Z4="So"</formula>
    </cfRule>
  </conditionalFormatting>
  <conditionalFormatting sqref="AD5">
    <cfRule type="expression" dxfId="1099" priority="1689" stopIfTrue="1">
      <formula>$Z5="Sa"</formula>
    </cfRule>
    <cfRule type="expression" dxfId="1098" priority="1690" stopIfTrue="1">
      <formula>$Z5="So"</formula>
    </cfRule>
  </conditionalFormatting>
  <conditionalFormatting sqref="AD6">
    <cfRule type="expression" dxfId="1097" priority="1686" stopIfTrue="1">
      <formula>$Z6="Sa"</formula>
    </cfRule>
    <cfRule type="expression" dxfId="1096" priority="1687" stopIfTrue="1">
      <formula>$Z6="So"</formula>
    </cfRule>
  </conditionalFormatting>
  <conditionalFormatting sqref="AD7">
    <cfRule type="expression" dxfId="1095" priority="1680" stopIfTrue="1">
      <formula>$Z7="Sa"</formula>
    </cfRule>
    <cfRule type="expression" dxfId="1094" priority="1681" stopIfTrue="1">
      <formula>$Z7="So"</formula>
    </cfRule>
  </conditionalFormatting>
  <conditionalFormatting sqref="AD8">
    <cfRule type="expression" dxfId="1093" priority="1677" stopIfTrue="1">
      <formula>$Z8="Sa"</formula>
    </cfRule>
    <cfRule type="expression" dxfId="1092" priority="1678" stopIfTrue="1">
      <formula>$Z8="So"</formula>
    </cfRule>
  </conditionalFormatting>
  <conditionalFormatting sqref="AD9">
    <cfRule type="expression" dxfId="1091" priority="1674" stopIfTrue="1">
      <formula>$Z9="Sa"</formula>
    </cfRule>
    <cfRule type="expression" dxfId="1090" priority="1675" stopIfTrue="1">
      <formula>$Z9="So"</formula>
    </cfRule>
  </conditionalFormatting>
  <conditionalFormatting sqref="AD10">
    <cfRule type="expression" dxfId="1089" priority="1671" stopIfTrue="1">
      <formula>$Z10="Sa"</formula>
    </cfRule>
    <cfRule type="expression" dxfId="1088" priority="1672" stopIfTrue="1">
      <formula>$Z10="So"</formula>
    </cfRule>
  </conditionalFormatting>
  <conditionalFormatting sqref="AD11">
    <cfRule type="expression" dxfId="1087" priority="1668" stopIfTrue="1">
      <formula>$Z11="Sa"</formula>
    </cfRule>
    <cfRule type="expression" dxfId="1086" priority="1669" stopIfTrue="1">
      <formula>$Z11="So"</formula>
    </cfRule>
  </conditionalFormatting>
  <conditionalFormatting sqref="AD12">
    <cfRule type="expression" dxfId="1085" priority="1665" stopIfTrue="1">
      <formula>$Z12="Sa"</formula>
    </cfRule>
    <cfRule type="expression" dxfId="1084" priority="1666" stopIfTrue="1">
      <formula>$Z12="So"</formula>
    </cfRule>
  </conditionalFormatting>
  <conditionalFormatting sqref="AD13">
    <cfRule type="expression" dxfId="1083" priority="1662" stopIfTrue="1">
      <formula>$Z13="Sa"</formula>
    </cfRule>
    <cfRule type="expression" dxfId="1082" priority="1663" stopIfTrue="1">
      <formula>$Z13="So"</formula>
    </cfRule>
  </conditionalFormatting>
  <conditionalFormatting sqref="AD14">
    <cfRule type="expression" dxfId="1081" priority="1659" stopIfTrue="1">
      <formula>$Z14="Sa"</formula>
    </cfRule>
    <cfRule type="expression" dxfId="1080" priority="1660" stopIfTrue="1">
      <formula>$Z14="So"</formula>
    </cfRule>
  </conditionalFormatting>
  <conditionalFormatting sqref="AD15">
    <cfRule type="expression" dxfId="1079" priority="1656" stopIfTrue="1">
      <formula>$Z15="Sa"</formula>
    </cfRule>
    <cfRule type="expression" dxfId="1078" priority="1657" stopIfTrue="1">
      <formula>$Z15="So"</formula>
    </cfRule>
  </conditionalFormatting>
  <conditionalFormatting sqref="AD17">
    <cfRule type="expression" dxfId="1077" priority="1650" stopIfTrue="1">
      <formula>$Z17="Sa"</formula>
    </cfRule>
    <cfRule type="expression" dxfId="1076" priority="1651" stopIfTrue="1">
      <formula>$Z17="So"</formula>
    </cfRule>
  </conditionalFormatting>
  <conditionalFormatting sqref="AD18">
    <cfRule type="expression" dxfId="1075" priority="1647" stopIfTrue="1">
      <formula>$Z18="Sa"</formula>
    </cfRule>
    <cfRule type="expression" dxfId="1074" priority="1648" stopIfTrue="1">
      <formula>$Z18="So"</formula>
    </cfRule>
  </conditionalFormatting>
  <conditionalFormatting sqref="AD19">
    <cfRule type="expression" dxfId="1073" priority="1644" stopIfTrue="1">
      <formula>$Z19="Sa"</formula>
    </cfRule>
    <cfRule type="expression" dxfId="1072" priority="1645" stopIfTrue="1">
      <formula>$Z19="So"</formula>
    </cfRule>
  </conditionalFormatting>
  <conditionalFormatting sqref="AD20">
    <cfRule type="expression" dxfId="1071" priority="1641" stopIfTrue="1">
      <formula>$Z20="Sa"</formula>
    </cfRule>
    <cfRule type="expression" dxfId="1070" priority="1642" stopIfTrue="1">
      <formula>$Z20="So"</formula>
    </cfRule>
  </conditionalFormatting>
  <conditionalFormatting sqref="AD21">
    <cfRule type="expression" dxfId="1069" priority="1638" stopIfTrue="1">
      <formula>$Z21="Sa"</formula>
    </cfRule>
    <cfRule type="expression" dxfId="1068" priority="1639" stopIfTrue="1">
      <formula>$Z21="So"</formula>
    </cfRule>
  </conditionalFormatting>
  <conditionalFormatting sqref="AD22">
    <cfRule type="expression" dxfId="1067" priority="1635" stopIfTrue="1">
      <formula>$Z22="Sa"</formula>
    </cfRule>
    <cfRule type="expression" dxfId="1066" priority="1636" stopIfTrue="1">
      <formula>$Z22="So"</formula>
    </cfRule>
  </conditionalFormatting>
  <conditionalFormatting sqref="AD24">
    <cfRule type="expression" dxfId="1065" priority="1629" stopIfTrue="1">
      <formula>$Z24="Sa"</formula>
    </cfRule>
    <cfRule type="expression" dxfId="1064" priority="1630" stopIfTrue="1">
      <formula>$Z24="So"</formula>
    </cfRule>
  </conditionalFormatting>
  <conditionalFormatting sqref="AD25">
    <cfRule type="expression" dxfId="1063" priority="1626" stopIfTrue="1">
      <formula>$Z25="Sa"</formula>
    </cfRule>
    <cfRule type="expression" dxfId="1062" priority="1627" stopIfTrue="1">
      <formula>$Z25="So"</formula>
    </cfRule>
  </conditionalFormatting>
  <conditionalFormatting sqref="AD26">
    <cfRule type="expression" dxfId="1061" priority="1623" stopIfTrue="1">
      <formula>$Z26="Sa"</formula>
    </cfRule>
    <cfRule type="expression" dxfId="1060" priority="1624" stopIfTrue="1">
      <formula>$Z26="So"</formula>
    </cfRule>
  </conditionalFormatting>
  <conditionalFormatting sqref="AD27">
    <cfRule type="expression" dxfId="1059" priority="1620" stopIfTrue="1">
      <formula>$Z27="Sa"</formula>
    </cfRule>
    <cfRule type="expression" dxfId="1058" priority="1621" stopIfTrue="1">
      <formula>$Z27="So"</formula>
    </cfRule>
  </conditionalFormatting>
  <conditionalFormatting sqref="AD28">
    <cfRule type="expression" dxfId="1057" priority="1617" stopIfTrue="1">
      <formula>$Z28="Sa"</formula>
    </cfRule>
    <cfRule type="expression" dxfId="1056" priority="1618" stopIfTrue="1">
      <formula>$Z28="So"</formula>
    </cfRule>
  </conditionalFormatting>
  <conditionalFormatting sqref="AD29">
    <cfRule type="expression" dxfId="1055" priority="1614" stopIfTrue="1">
      <formula>$Z29="Sa"</formula>
    </cfRule>
    <cfRule type="expression" dxfId="1054" priority="1615" stopIfTrue="1">
      <formula>$Z29="So"</formula>
    </cfRule>
  </conditionalFormatting>
  <conditionalFormatting sqref="AD31">
    <cfRule type="expression" dxfId="1053" priority="1608" stopIfTrue="1">
      <formula>$Z31="Sa"</formula>
    </cfRule>
    <cfRule type="expression" dxfId="1052" priority="1609" stopIfTrue="1">
      <formula>$Z31="So"</formula>
    </cfRule>
  </conditionalFormatting>
  <conditionalFormatting sqref="AD32">
    <cfRule type="expression" dxfId="1051" priority="1605" stopIfTrue="1">
      <formula>$Z32="Sa"</formula>
    </cfRule>
    <cfRule type="expression" dxfId="1050" priority="1606" stopIfTrue="1">
      <formula>$Z32="So"</formula>
    </cfRule>
  </conditionalFormatting>
  <conditionalFormatting sqref="AD33">
    <cfRule type="expression" dxfId="1049" priority="1602" stopIfTrue="1">
      <formula>$Z33="Sa"</formula>
    </cfRule>
    <cfRule type="expression" dxfId="1048" priority="1603" stopIfTrue="1">
      <formula>$Z33="So"</formula>
    </cfRule>
  </conditionalFormatting>
  <conditionalFormatting sqref="AD34">
    <cfRule type="expression" dxfId="1047" priority="1599" stopIfTrue="1">
      <formula>$Z34="Sa"</formula>
    </cfRule>
    <cfRule type="expression" dxfId="1046" priority="1600" stopIfTrue="1">
      <formula>$Z34="So"</formula>
    </cfRule>
  </conditionalFormatting>
  <conditionalFormatting sqref="AI4">
    <cfRule type="expression" dxfId="1045" priority="1596" stopIfTrue="1">
      <formula>$AH4="Sa"</formula>
    </cfRule>
    <cfRule type="expression" dxfId="1044" priority="1597" stopIfTrue="1">
      <formula>$AH4="So"</formula>
    </cfRule>
  </conditionalFormatting>
  <conditionalFormatting sqref="AJ4">
    <cfRule type="expression" dxfId="1043" priority="1594" stopIfTrue="1">
      <formula>$AH4="Sa"</formula>
    </cfRule>
    <cfRule type="expression" dxfId="1042" priority="1595" stopIfTrue="1">
      <formula>$AH4="So"</formula>
    </cfRule>
  </conditionalFormatting>
  <conditionalFormatting sqref="AK4">
    <cfRule type="expression" dxfId="1041" priority="1592" stopIfTrue="1">
      <formula>$AH4="Sa"</formula>
    </cfRule>
    <cfRule type="expression" dxfId="1040" priority="1593" stopIfTrue="1">
      <formula>$AH4="So"</formula>
    </cfRule>
  </conditionalFormatting>
  <conditionalFormatting sqref="AI5">
    <cfRule type="expression" dxfId="1039" priority="1585" stopIfTrue="1">
      <formula>$AH5="Sa"</formula>
    </cfRule>
    <cfRule type="expression" dxfId="1038" priority="1586" stopIfTrue="1">
      <formula>$AH5="So"</formula>
    </cfRule>
  </conditionalFormatting>
  <conditionalFormatting sqref="AJ5">
    <cfRule type="expression" dxfId="1037" priority="1583" stopIfTrue="1">
      <formula>$AH5="Sa"</formula>
    </cfRule>
    <cfRule type="expression" dxfId="1036" priority="1584" stopIfTrue="1">
      <formula>$AH5="So"</formula>
    </cfRule>
  </conditionalFormatting>
  <conditionalFormatting sqref="AK5">
    <cfRule type="expression" dxfId="1035" priority="1581" stopIfTrue="1">
      <formula>$AH5="Sa"</formula>
    </cfRule>
    <cfRule type="expression" dxfId="1034" priority="1582" stopIfTrue="1">
      <formula>$AH5="So"</formula>
    </cfRule>
  </conditionalFormatting>
  <conditionalFormatting sqref="AI6">
    <cfRule type="expression" dxfId="1033" priority="1574" stopIfTrue="1">
      <formula>$AH6="Sa"</formula>
    </cfRule>
    <cfRule type="expression" dxfId="1032" priority="1575" stopIfTrue="1">
      <formula>$AH6="So"</formula>
    </cfRule>
  </conditionalFormatting>
  <conditionalFormatting sqref="AJ6">
    <cfRule type="expression" dxfId="1031" priority="1572" stopIfTrue="1">
      <formula>$AH6="Sa"</formula>
    </cfRule>
    <cfRule type="expression" dxfId="1030" priority="1573" stopIfTrue="1">
      <formula>$AH6="So"</formula>
    </cfRule>
  </conditionalFormatting>
  <conditionalFormatting sqref="AK6">
    <cfRule type="expression" dxfId="1029" priority="1570" stopIfTrue="1">
      <formula>$AH6="Sa"</formula>
    </cfRule>
    <cfRule type="expression" dxfId="1028" priority="1571" stopIfTrue="1">
      <formula>$AH6="So"</formula>
    </cfRule>
  </conditionalFormatting>
  <conditionalFormatting sqref="AI7">
    <cfRule type="expression" dxfId="1027" priority="1563" stopIfTrue="1">
      <formula>$AH7="Sa"</formula>
    </cfRule>
    <cfRule type="expression" dxfId="1026" priority="1564" stopIfTrue="1">
      <formula>$AH7="So"</formula>
    </cfRule>
  </conditionalFormatting>
  <conditionalFormatting sqref="AJ7">
    <cfRule type="expression" dxfId="1025" priority="1561" stopIfTrue="1">
      <formula>$AH7="Sa"</formula>
    </cfRule>
    <cfRule type="expression" dxfId="1024" priority="1562" stopIfTrue="1">
      <formula>$AH7="So"</formula>
    </cfRule>
  </conditionalFormatting>
  <conditionalFormatting sqref="AK7">
    <cfRule type="expression" dxfId="1023" priority="1559" stopIfTrue="1">
      <formula>$AH7="Sa"</formula>
    </cfRule>
    <cfRule type="expression" dxfId="1022" priority="1560" stopIfTrue="1">
      <formula>$AH7="So"</formula>
    </cfRule>
  </conditionalFormatting>
  <conditionalFormatting sqref="AJ29">
    <cfRule type="expression" dxfId="1021" priority="1319" stopIfTrue="1">
      <formula>$AH29="Sa"</formula>
    </cfRule>
    <cfRule type="expression" dxfId="1020" priority="1320" stopIfTrue="1">
      <formula>$AH29="So"</formula>
    </cfRule>
  </conditionalFormatting>
  <conditionalFormatting sqref="AI8">
    <cfRule type="expression" dxfId="1019" priority="1552" stopIfTrue="1">
      <formula>$AH8="Sa"</formula>
    </cfRule>
    <cfRule type="expression" dxfId="1018" priority="1553" stopIfTrue="1">
      <formula>$AH8="So"</formula>
    </cfRule>
  </conditionalFormatting>
  <conditionalFormatting sqref="AJ8">
    <cfRule type="expression" dxfId="1017" priority="1550" stopIfTrue="1">
      <formula>$AH8="Sa"</formula>
    </cfRule>
    <cfRule type="expression" dxfId="1016" priority="1551" stopIfTrue="1">
      <formula>$AH8="So"</formula>
    </cfRule>
  </conditionalFormatting>
  <conditionalFormatting sqref="AK8">
    <cfRule type="expression" dxfId="1015" priority="1548" stopIfTrue="1">
      <formula>$AH8="Sa"</formula>
    </cfRule>
    <cfRule type="expression" dxfId="1014" priority="1549" stopIfTrue="1">
      <formula>$AH8="So"</formula>
    </cfRule>
  </conditionalFormatting>
  <conditionalFormatting sqref="AI9">
    <cfRule type="expression" dxfId="1013" priority="1541" stopIfTrue="1">
      <formula>$AH9="Sa"</formula>
    </cfRule>
    <cfRule type="expression" dxfId="1012" priority="1542" stopIfTrue="1">
      <formula>$AH9="So"</formula>
    </cfRule>
  </conditionalFormatting>
  <conditionalFormatting sqref="AJ9">
    <cfRule type="expression" dxfId="1011" priority="1539" stopIfTrue="1">
      <formula>$AH9="Sa"</formula>
    </cfRule>
    <cfRule type="expression" dxfId="1010" priority="1540" stopIfTrue="1">
      <formula>$AH9="So"</formula>
    </cfRule>
  </conditionalFormatting>
  <conditionalFormatting sqref="AK9">
    <cfRule type="expression" dxfId="1009" priority="1537" stopIfTrue="1">
      <formula>$AH9="Sa"</formula>
    </cfRule>
    <cfRule type="expression" dxfId="1008" priority="1538" stopIfTrue="1">
      <formula>$AH9="So"</formula>
    </cfRule>
  </conditionalFormatting>
  <conditionalFormatting sqref="AI10">
    <cfRule type="expression" dxfId="1007" priority="1530" stopIfTrue="1">
      <formula>$AH10="Sa"</formula>
    </cfRule>
    <cfRule type="expression" dxfId="1006" priority="1531" stopIfTrue="1">
      <formula>$AH10="So"</formula>
    </cfRule>
  </conditionalFormatting>
  <conditionalFormatting sqref="AJ10">
    <cfRule type="expression" dxfId="1005" priority="1528" stopIfTrue="1">
      <formula>$AH10="Sa"</formula>
    </cfRule>
    <cfRule type="expression" dxfId="1004" priority="1529" stopIfTrue="1">
      <formula>$AH10="So"</formula>
    </cfRule>
  </conditionalFormatting>
  <conditionalFormatting sqref="AK10">
    <cfRule type="expression" dxfId="1003" priority="1526" stopIfTrue="1">
      <formula>$AH10="Sa"</formula>
    </cfRule>
    <cfRule type="expression" dxfId="1002" priority="1527" stopIfTrue="1">
      <formula>$AH10="So"</formula>
    </cfRule>
  </conditionalFormatting>
  <conditionalFormatting sqref="AI11">
    <cfRule type="expression" dxfId="1001" priority="1519" stopIfTrue="1">
      <formula>$AH11="Sa"</formula>
    </cfRule>
    <cfRule type="expression" dxfId="1000" priority="1520" stopIfTrue="1">
      <formula>$AH11="So"</formula>
    </cfRule>
  </conditionalFormatting>
  <conditionalFormatting sqref="AJ11">
    <cfRule type="expression" dxfId="999" priority="1517" stopIfTrue="1">
      <formula>$AH11="Sa"</formula>
    </cfRule>
    <cfRule type="expression" dxfId="998" priority="1518" stopIfTrue="1">
      <formula>$AH11="So"</formula>
    </cfRule>
  </conditionalFormatting>
  <conditionalFormatting sqref="AK11">
    <cfRule type="expression" dxfId="997" priority="1515" stopIfTrue="1">
      <formula>$AH11="Sa"</formula>
    </cfRule>
    <cfRule type="expression" dxfId="996" priority="1516" stopIfTrue="1">
      <formula>$AH11="So"</formula>
    </cfRule>
  </conditionalFormatting>
  <conditionalFormatting sqref="AI12">
    <cfRule type="expression" dxfId="995" priority="1508" stopIfTrue="1">
      <formula>$AH12="Sa"</formula>
    </cfRule>
    <cfRule type="expression" dxfId="994" priority="1509" stopIfTrue="1">
      <formula>$AH12="So"</formula>
    </cfRule>
  </conditionalFormatting>
  <conditionalFormatting sqref="AJ12">
    <cfRule type="expression" dxfId="993" priority="1506" stopIfTrue="1">
      <formula>$AH12="Sa"</formula>
    </cfRule>
    <cfRule type="expression" dxfId="992" priority="1507" stopIfTrue="1">
      <formula>$AH12="So"</formula>
    </cfRule>
  </conditionalFormatting>
  <conditionalFormatting sqref="AK12">
    <cfRule type="expression" dxfId="991" priority="1504" stopIfTrue="1">
      <formula>$AH12="Sa"</formula>
    </cfRule>
    <cfRule type="expression" dxfId="990" priority="1505" stopIfTrue="1">
      <formula>$AH12="So"</formula>
    </cfRule>
  </conditionalFormatting>
  <conditionalFormatting sqref="AK32">
    <cfRule type="expression" dxfId="989" priority="1284" stopIfTrue="1">
      <formula>$AH32="Sa"</formula>
    </cfRule>
    <cfRule type="expression" dxfId="988" priority="1285" stopIfTrue="1">
      <formula>$AH32="So"</formula>
    </cfRule>
  </conditionalFormatting>
  <conditionalFormatting sqref="AI13">
    <cfRule type="expression" dxfId="987" priority="1497" stopIfTrue="1">
      <formula>$AH13="Sa"</formula>
    </cfRule>
    <cfRule type="expression" dxfId="986" priority="1498" stopIfTrue="1">
      <formula>$AH13="So"</formula>
    </cfRule>
  </conditionalFormatting>
  <conditionalFormatting sqref="AJ13">
    <cfRule type="expression" dxfId="985" priority="1495" stopIfTrue="1">
      <formula>$AH13="Sa"</formula>
    </cfRule>
    <cfRule type="expression" dxfId="984" priority="1496" stopIfTrue="1">
      <formula>$AH13="So"</formula>
    </cfRule>
  </conditionalFormatting>
  <conditionalFormatting sqref="AK13">
    <cfRule type="expression" dxfId="983" priority="1493" stopIfTrue="1">
      <formula>$AH13="Sa"</formula>
    </cfRule>
    <cfRule type="expression" dxfId="982" priority="1494" stopIfTrue="1">
      <formula>$AH13="So"</formula>
    </cfRule>
  </conditionalFormatting>
  <conditionalFormatting sqref="AI33">
    <cfRule type="expression" dxfId="981" priority="1277" stopIfTrue="1">
      <formula>$AH33="Sa"</formula>
    </cfRule>
    <cfRule type="expression" dxfId="980" priority="1278" stopIfTrue="1">
      <formula>$AH33="So"</formula>
    </cfRule>
  </conditionalFormatting>
  <conditionalFormatting sqref="AI14">
    <cfRule type="expression" dxfId="979" priority="1486" stopIfTrue="1">
      <formula>$AH14="Sa"</formula>
    </cfRule>
    <cfRule type="expression" dxfId="978" priority="1487" stopIfTrue="1">
      <formula>$AH14="So"</formula>
    </cfRule>
  </conditionalFormatting>
  <conditionalFormatting sqref="AJ14">
    <cfRule type="expression" dxfId="977" priority="1484" stopIfTrue="1">
      <formula>$AH14="Sa"</formula>
    </cfRule>
    <cfRule type="expression" dxfId="976" priority="1485" stopIfTrue="1">
      <formula>$AH14="So"</formula>
    </cfRule>
  </conditionalFormatting>
  <conditionalFormatting sqref="AK14">
    <cfRule type="expression" dxfId="975" priority="1482" stopIfTrue="1">
      <formula>$AH14="Sa"</formula>
    </cfRule>
    <cfRule type="expression" dxfId="974" priority="1483" stopIfTrue="1">
      <formula>$AH14="So"</formula>
    </cfRule>
  </conditionalFormatting>
  <conditionalFormatting sqref="AI15">
    <cfRule type="expression" dxfId="973" priority="1475" stopIfTrue="1">
      <formula>$AH15="Sa"</formula>
    </cfRule>
    <cfRule type="expression" dxfId="972" priority="1476" stopIfTrue="1">
      <formula>$AH15="So"</formula>
    </cfRule>
  </conditionalFormatting>
  <conditionalFormatting sqref="AJ15">
    <cfRule type="expression" dxfId="971" priority="1473" stopIfTrue="1">
      <formula>$AH15="Sa"</formula>
    </cfRule>
    <cfRule type="expression" dxfId="970" priority="1474" stopIfTrue="1">
      <formula>$AH15="So"</formula>
    </cfRule>
  </conditionalFormatting>
  <conditionalFormatting sqref="AK15">
    <cfRule type="expression" dxfId="969" priority="1471" stopIfTrue="1">
      <formula>$AH15="Sa"</formula>
    </cfRule>
    <cfRule type="expression" dxfId="968" priority="1472" stopIfTrue="1">
      <formula>$AH15="So"</formula>
    </cfRule>
  </conditionalFormatting>
  <conditionalFormatting sqref="AL5">
    <cfRule type="expression" dxfId="967" priority="1263" stopIfTrue="1">
      <formula>$AH5="Sa"</formula>
    </cfRule>
    <cfRule type="expression" dxfId="966" priority="1264" stopIfTrue="1">
      <formula>$AH5="So"</formula>
    </cfRule>
  </conditionalFormatting>
  <conditionalFormatting sqref="AI16">
    <cfRule type="expression" dxfId="965" priority="1464" stopIfTrue="1">
      <formula>$AH16="Sa"</formula>
    </cfRule>
    <cfRule type="expression" dxfId="964" priority="1465" stopIfTrue="1">
      <formula>$AH16="So"</formula>
    </cfRule>
  </conditionalFormatting>
  <conditionalFormatting sqref="AJ16">
    <cfRule type="expression" dxfId="963" priority="1462" stopIfTrue="1">
      <formula>$AH16="Sa"</formula>
    </cfRule>
    <cfRule type="expression" dxfId="962" priority="1463" stopIfTrue="1">
      <formula>$AH16="So"</formula>
    </cfRule>
  </conditionalFormatting>
  <conditionalFormatting sqref="AK16">
    <cfRule type="expression" dxfId="961" priority="1460" stopIfTrue="1">
      <formula>$AH16="Sa"</formula>
    </cfRule>
    <cfRule type="expression" dxfId="960" priority="1461" stopIfTrue="1">
      <formula>$AH16="So"</formula>
    </cfRule>
  </conditionalFormatting>
  <conditionalFormatting sqref="AI17">
    <cfRule type="expression" dxfId="959" priority="1453" stopIfTrue="1">
      <formula>$AH17="Sa"</formula>
    </cfRule>
    <cfRule type="expression" dxfId="958" priority="1454" stopIfTrue="1">
      <formula>$AH17="So"</formula>
    </cfRule>
  </conditionalFormatting>
  <conditionalFormatting sqref="AJ17">
    <cfRule type="expression" dxfId="957" priority="1451" stopIfTrue="1">
      <formula>$AH17="Sa"</formula>
    </cfRule>
    <cfRule type="expression" dxfId="956" priority="1452" stopIfTrue="1">
      <formula>$AH17="So"</formula>
    </cfRule>
  </conditionalFormatting>
  <conditionalFormatting sqref="AK17">
    <cfRule type="expression" dxfId="955" priority="1449" stopIfTrue="1">
      <formula>$AH17="Sa"</formula>
    </cfRule>
    <cfRule type="expression" dxfId="954" priority="1450" stopIfTrue="1">
      <formula>$AH17="So"</formula>
    </cfRule>
  </conditionalFormatting>
  <conditionalFormatting sqref="AI18">
    <cfRule type="expression" dxfId="953" priority="1442" stopIfTrue="1">
      <formula>$AH18="Sa"</formula>
    </cfRule>
    <cfRule type="expression" dxfId="952" priority="1443" stopIfTrue="1">
      <formula>$AH18="So"</formula>
    </cfRule>
  </conditionalFormatting>
  <conditionalFormatting sqref="AJ18">
    <cfRule type="expression" dxfId="951" priority="1440" stopIfTrue="1">
      <formula>$AH18="Sa"</formula>
    </cfRule>
    <cfRule type="expression" dxfId="950" priority="1441" stopIfTrue="1">
      <formula>$AH18="So"</formula>
    </cfRule>
  </conditionalFormatting>
  <conditionalFormatting sqref="AK18">
    <cfRule type="expression" dxfId="949" priority="1438" stopIfTrue="1">
      <formula>$AH18="Sa"</formula>
    </cfRule>
    <cfRule type="expression" dxfId="948" priority="1439" stopIfTrue="1">
      <formula>$AH18="So"</formula>
    </cfRule>
  </conditionalFormatting>
  <conditionalFormatting sqref="AL12">
    <cfRule type="expression" dxfId="947" priority="1242" stopIfTrue="1">
      <formula>$AH12="Sa"</formula>
    </cfRule>
    <cfRule type="expression" dxfId="946" priority="1243" stopIfTrue="1">
      <formula>$AH12="So"</formula>
    </cfRule>
  </conditionalFormatting>
  <conditionalFormatting sqref="AI19">
    <cfRule type="expression" dxfId="945" priority="1431" stopIfTrue="1">
      <formula>$AH19="Sa"</formula>
    </cfRule>
    <cfRule type="expression" dxfId="944" priority="1432" stopIfTrue="1">
      <formula>$AH19="So"</formula>
    </cfRule>
  </conditionalFormatting>
  <conditionalFormatting sqref="AJ19">
    <cfRule type="expression" dxfId="943" priority="1429" stopIfTrue="1">
      <formula>$AH19="Sa"</formula>
    </cfRule>
    <cfRule type="expression" dxfId="942" priority="1430" stopIfTrue="1">
      <formula>$AH19="So"</formula>
    </cfRule>
  </conditionalFormatting>
  <conditionalFormatting sqref="AK19">
    <cfRule type="expression" dxfId="941" priority="1427" stopIfTrue="1">
      <formula>$AH19="Sa"</formula>
    </cfRule>
    <cfRule type="expression" dxfId="940" priority="1428" stopIfTrue="1">
      <formula>$AH19="So"</formula>
    </cfRule>
  </conditionalFormatting>
  <conditionalFormatting sqref="AI20">
    <cfRule type="expression" dxfId="939" priority="1420" stopIfTrue="1">
      <formula>$AH20="Sa"</formula>
    </cfRule>
    <cfRule type="expression" dxfId="938" priority="1421" stopIfTrue="1">
      <formula>$AH20="So"</formula>
    </cfRule>
  </conditionalFormatting>
  <conditionalFormatting sqref="AJ20">
    <cfRule type="expression" dxfId="937" priority="1418" stopIfTrue="1">
      <formula>$AH20="Sa"</formula>
    </cfRule>
    <cfRule type="expression" dxfId="936" priority="1419" stopIfTrue="1">
      <formula>$AH20="So"</formula>
    </cfRule>
  </conditionalFormatting>
  <conditionalFormatting sqref="AK20">
    <cfRule type="expression" dxfId="935" priority="1416" stopIfTrue="1">
      <formula>$AH20="Sa"</formula>
    </cfRule>
    <cfRule type="expression" dxfId="934" priority="1417" stopIfTrue="1">
      <formula>$AH20="So"</formula>
    </cfRule>
  </conditionalFormatting>
  <conditionalFormatting sqref="AI21">
    <cfRule type="expression" dxfId="933" priority="1409" stopIfTrue="1">
      <formula>$AH21="Sa"</formula>
    </cfRule>
    <cfRule type="expression" dxfId="932" priority="1410" stopIfTrue="1">
      <formula>$AH21="So"</formula>
    </cfRule>
  </conditionalFormatting>
  <conditionalFormatting sqref="AJ21">
    <cfRule type="expression" dxfId="931" priority="1407" stopIfTrue="1">
      <formula>$AH21="Sa"</formula>
    </cfRule>
    <cfRule type="expression" dxfId="930" priority="1408" stopIfTrue="1">
      <formula>$AH21="So"</formula>
    </cfRule>
  </conditionalFormatting>
  <conditionalFormatting sqref="AK21">
    <cfRule type="expression" dxfId="929" priority="1405" stopIfTrue="1">
      <formula>$AH21="Sa"</formula>
    </cfRule>
    <cfRule type="expression" dxfId="928" priority="1406" stopIfTrue="1">
      <formula>$AH21="So"</formula>
    </cfRule>
  </conditionalFormatting>
  <conditionalFormatting sqref="AL19">
    <cfRule type="expression" dxfId="927" priority="1221" stopIfTrue="1">
      <formula>$AH19="Sa"</formula>
    </cfRule>
    <cfRule type="expression" dxfId="926" priority="1222" stopIfTrue="1">
      <formula>$AH19="So"</formula>
    </cfRule>
  </conditionalFormatting>
  <conditionalFormatting sqref="AI22">
    <cfRule type="expression" dxfId="925" priority="1398" stopIfTrue="1">
      <formula>$AH22="Sa"</formula>
    </cfRule>
    <cfRule type="expression" dxfId="924" priority="1399" stopIfTrue="1">
      <formula>$AH22="So"</formula>
    </cfRule>
  </conditionalFormatting>
  <conditionalFormatting sqref="AJ22">
    <cfRule type="expression" dxfId="923" priority="1396" stopIfTrue="1">
      <formula>$AH22="Sa"</formula>
    </cfRule>
    <cfRule type="expression" dxfId="922" priority="1397" stopIfTrue="1">
      <formula>$AH22="So"</formula>
    </cfRule>
  </conditionalFormatting>
  <conditionalFormatting sqref="AK22">
    <cfRule type="expression" dxfId="921" priority="1394" stopIfTrue="1">
      <formula>$AH22="Sa"</formula>
    </cfRule>
    <cfRule type="expression" dxfId="920" priority="1395" stopIfTrue="1">
      <formula>$AH22="So"</formula>
    </cfRule>
  </conditionalFormatting>
  <conditionalFormatting sqref="AI23">
    <cfRule type="expression" dxfId="919" priority="1387" stopIfTrue="1">
      <formula>$AH23="Sa"</formula>
    </cfRule>
    <cfRule type="expression" dxfId="918" priority="1388" stopIfTrue="1">
      <formula>$AH23="So"</formula>
    </cfRule>
  </conditionalFormatting>
  <conditionalFormatting sqref="AJ23">
    <cfRule type="expression" dxfId="917" priority="1385" stopIfTrue="1">
      <formula>$AH23="Sa"</formula>
    </cfRule>
    <cfRule type="expression" dxfId="916" priority="1386" stopIfTrue="1">
      <formula>$AH23="So"</formula>
    </cfRule>
  </conditionalFormatting>
  <conditionalFormatting sqref="AK23">
    <cfRule type="expression" dxfId="915" priority="1383" stopIfTrue="1">
      <formula>$AH23="Sa"</formula>
    </cfRule>
    <cfRule type="expression" dxfId="914" priority="1384" stopIfTrue="1">
      <formula>$AH23="So"</formula>
    </cfRule>
  </conditionalFormatting>
  <conditionalFormatting sqref="AI24">
    <cfRule type="expression" dxfId="913" priority="1376" stopIfTrue="1">
      <formula>$AH24="Sa"</formula>
    </cfRule>
    <cfRule type="expression" dxfId="912" priority="1377" stopIfTrue="1">
      <formula>$AH24="So"</formula>
    </cfRule>
  </conditionalFormatting>
  <conditionalFormatting sqref="AJ24">
    <cfRule type="expression" dxfId="911" priority="1374" stopIfTrue="1">
      <formula>$AH24="Sa"</formula>
    </cfRule>
    <cfRule type="expression" dxfId="910" priority="1375" stopIfTrue="1">
      <formula>$AH24="So"</formula>
    </cfRule>
  </conditionalFormatting>
  <conditionalFormatting sqref="AK24">
    <cfRule type="expression" dxfId="909" priority="1372" stopIfTrue="1">
      <formula>$AH24="Sa"</formula>
    </cfRule>
    <cfRule type="expression" dxfId="908" priority="1373" stopIfTrue="1">
      <formula>$AH24="So"</formula>
    </cfRule>
  </conditionalFormatting>
  <conditionalFormatting sqref="AL26">
    <cfRule type="expression" dxfId="907" priority="1200" stopIfTrue="1">
      <formula>$AH26="Sa"</formula>
    </cfRule>
    <cfRule type="expression" dxfId="906" priority="1201" stopIfTrue="1">
      <formula>$AH26="So"</formula>
    </cfRule>
  </conditionalFormatting>
  <conditionalFormatting sqref="AI25">
    <cfRule type="expression" dxfId="905" priority="1365" stopIfTrue="1">
      <formula>$AH25="Sa"</formula>
    </cfRule>
    <cfRule type="expression" dxfId="904" priority="1366" stopIfTrue="1">
      <formula>$AH25="So"</formula>
    </cfRule>
  </conditionalFormatting>
  <conditionalFormatting sqref="AJ25">
    <cfRule type="expression" dxfId="903" priority="1363" stopIfTrue="1">
      <formula>$AH25="Sa"</formula>
    </cfRule>
    <cfRule type="expression" dxfId="902" priority="1364" stopIfTrue="1">
      <formula>$AH25="So"</formula>
    </cfRule>
  </conditionalFormatting>
  <conditionalFormatting sqref="AK25">
    <cfRule type="expression" dxfId="901" priority="1361" stopIfTrue="1">
      <formula>$AH25="Sa"</formula>
    </cfRule>
    <cfRule type="expression" dxfId="900" priority="1362" stopIfTrue="1">
      <formula>$AH25="So"</formula>
    </cfRule>
  </conditionalFormatting>
  <conditionalFormatting sqref="AI26">
    <cfRule type="expression" dxfId="899" priority="1354" stopIfTrue="1">
      <formula>$AH26="Sa"</formula>
    </cfRule>
    <cfRule type="expression" dxfId="898" priority="1355" stopIfTrue="1">
      <formula>$AH26="So"</formula>
    </cfRule>
  </conditionalFormatting>
  <conditionalFormatting sqref="AJ26">
    <cfRule type="expression" dxfId="897" priority="1352" stopIfTrue="1">
      <formula>$AH26="Sa"</formula>
    </cfRule>
    <cfRule type="expression" dxfId="896" priority="1353" stopIfTrue="1">
      <formula>$AH26="So"</formula>
    </cfRule>
  </conditionalFormatting>
  <conditionalFormatting sqref="AK26">
    <cfRule type="expression" dxfId="895" priority="1350" stopIfTrue="1">
      <formula>$AH26="Sa"</formula>
    </cfRule>
    <cfRule type="expression" dxfId="894" priority="1351" stopIfTrue="1">
      <formula>$AH26="So"</formula>
    </cfRule>
  </conditionalFormatting>
  <conditionalFormatting sqref="AI27">
    <cfRule type="expression" dxfId="893" priority="1343" stopIfTrue="1">
      <formula>$AH27="Sa"</formula>
    </cfRule>
    <cfRule type="expression" dxfId="892" priority="1344" stopIfTrue="1">
      <formula>$AH27="So"</formula>
    </cfRule>
  </conditionalFormatting>
  <conditionalFormatting sqref="AJ27">
    <cfRule type="expression" dxfId="891" priority="1341" stopIfTrue="1">
      <formula>$AH27="Sa"</formula>
    </cfRule>
    <cfRule type="expression" dxfId="890" priority="1342" stopIfTrue="1">
      <formula>$AH27="So"</formula>
    </cfRule>
  </conditionalFormatting>
  <conditionalFormatting sqref="AK27">
    <cfRule type="expression" dxfId="889" priority="1339" stopIfTrue="1">
      <formula>$AH27="Sa"</formula>
    </cfRule>
    <cfRule type="expression" dxfId="888" priority="1340" stopIfTrue="1">
      <formula>$AH27="So"</formula>
    </cfRule>
  </conditionalFormatting>
  <conditionalFormatting sqref="AL33">
    <cfRule type="expression" dxfId="887" priority="1179" stopIfTrue="1">
      <formula>$AH33="Sa"</formula>
    </cfRule>
    <cfRule type="expression" dxfId="886" priority="1180" stopIfTrue="1">
      <formula>$AH33="So"</formula>
    </cfRule>
  </conditionalFormatting>
  <conditionalFormatting sqref="AI28">
    <cfRule type="expression" dxfId="885" priority="1332" stopIfTrue="1">
      <formula>$AH28="Sa"</formula>
    </cfRule>
    <cfRule type="expression" dxfId="884" priority="1333" stopIfTrue="1">
      <formula>$AH28="So"</formula>
    </cfRule>
  </conditionalFormatting>
  <conditionalFormatting sqref="AJ28">
    <cfRule type="expression" dxfId="883" priority="1330" stopIfTrue="1">
      <formula>$AH28="Sa"</formula>
    </cfRule>
    <cfRule type="expression" dxfId="882" priority="1331" stopIfTrue="1">
      <formula>$AH28="So"</formula>
    </cfRule>
  </conditionalFormatting>
  <conditionalFormatting sqref="AK28">
    <cfRule type="expression" dxfId="881" priority="1328" stopIfTrue="1">
      <formula>$AH28="Sa"</formula>
    </cfRule>
    <cfRule type="expression" dxfId="880" priority="1329" stopIfTrue="1">
      <formula>$AH28="So"</formula>
    </cfRule>
  </conditionalFormatting>
  <conditionalFormatting sqref="AI29">
    <cfRule type="expression" dxfId="879" priority="1321" stopIfTrue="1">
      <formula>$AH29="Sa"</formula>
    </cfRule>
    <cfRule type="expression" dxfId="878" priority="1322" stopIfTrue="1">
      <formula>$AH29="So"</formula>
    </cfRule>
  </conditionalFormatting>
  <conditionalFormatting sqref="AK29">
    <cfRule type="expression" dxfId="877" priority="1317" stopIfTrue="1">
      <formula>$AH29="Sa"</formula>
    </cfRule>
    <cfRule type="expression" dxfId="876" priority="1318" stopIfTrue="1">
      <formula>$AH29="So"</formula>
    </cfRule>
  </conditionalFormatting>
  <conditionalFormatting sqref="AI30">
    <cfRule type="expression" dxfId="875" priority="1310" stopIfTrue="1">
      <formula>$AH30="Sa"</formula>
    </cfRule>
    <cfRule type="expression" dxfId="874" priority="1311" stopIfTrue="1">
      <formula>$AH30="So"</formula>
    </cfRule>
  </conditionalFormatting>
  <conditionalFormatting sqref="AJ30">
    <cfRule type="expression" dxfId="873" priority="1308" stopIfTrue="1">
      <formula>$AH30="Sa"</formula>
    </cfRule>
    <cfRule type="expression" dxfId="872" priority="1309" stopIfTrue="1">
      <formula>$AH30="So"</formula>
    </cfRule>
  </conditionalFormatting>
  <conditionalFormatting sqref="AK30">
    <cfRule type="expression" dxfId="871" priority="1306" stopIfTrue="1">
      <formula>$AH30="Sa"</formula>
    </cfRule>
    <cfRule type="expression" dxfId="870" priority="1307" stopIfTrue="1">
      <formula>$AH30="So"</formula>
    </cfRule>
  </conditionalFormatting>
  <conditionalFormatting sqref="AI31">
    <cfRule type="expression" dxfId="869" priority="1299" stopIfTrue="1">
      <formula>$AH31="Sa"</formula>
    </cfRule>
    <cfRule type="expression" dxfId="868" priority="1300" stopIfTrue="1">
      <formula>$AH31="So"</formula>
    </cfRule>
  </conditionalFormatting>
  <conditionalFormatting sqref="AJ31">
    <cfRule type="expression" dxfId="867" priority="1297" stopIfTrue="1">
      <formula>$AH31="Sa"</formula>
    </cfRule>
    <cfRule type="expression" dxfId="866" priority="1298" stopIfTrue="1">
      <formula>$AH31="So"</formula>
    </cfRule>
  </conditionalFormatting>
  <conditionalFormatting sqref="AK31">
    <cfRule type="expression" dxfId="865" priority="1295" stopIfTrue="1">
      <formula>$AH31="Sa"</formula>
    </cfRule>
    <cfRule type="expression" dxfId="864" priority="1296" stopIfTrue="1">
      <formula>$AH31="So"</formula>
    </cfRule>
  </conditionalFormatting>
  <conditionalFormatting sqref="AI32">
    <cfRule type="expression" dxfId="863" priority="1288" stopIfTrue="1">
      <formula>$AH32="Sa"</formula>
    </cfRule>
    <cfRule type="expression" dxfId="862" priority="1289" stopIfTrue="1">
      <formula>$AH32="So"</formula>
    </cfRule>
  </conditionalFormatting>
  <conditionalFormatting sqref="AJ32">
    <cfRule type="expression" dxfId="861" priority="1286" stopIfTrue="1">
      <formula>$AH32="Sa"</formula>
    </cfRule>
    <cfRule type="expression" dxfId="860" priority="1287" stopIfTrue="1">
      <formula>$AH32="So"</formula>
    </cfRule>
  </conditionalFormatting>
  <conditionalFormatting sqref="AJ33">
    <cfRule type="expression" dxfId="859" priority="1275" stopIfTrue="1">
      <formula>$AH33="Sa"</formula>
    </cfRule>
    <cfRule type="expression" dxfId="858" priority="1276" stopIfTrue="1">
      <formula>$AH33="So"</formula>
    </cfRule>
  </conditionalFormatting>
  <conditionalFormatting sqref="AK33">
    <cfRule type="expression" dxfId="857" priority="1273" stopIfTrue="1">
      <formula>$AH33="Sa"</formula>
    </cfRule>
    <cfRule type="expression" dxfId="856" priority="1274" stopIfTrue="1">
      <formula>$AH33="So"</formula>
    </cfRule>
  </conditionalFormatting>
  <conditionalFormatting sqref="AL4">
    <cfRule type="expression" dxfId="855" priority="1266" stopIfTrue="1">
      <formula>$AH4="Sa"</formula>
    </cfRule>
    <cfRule type="expression" dxfId="854" priority="1267" stopIfTrue="1">
      <formula>$AH4="So"</formula>
    </cfRule>
  </conditionalFormatting>
  <conditionalFormatting sqref="AL6">
    <cfRule type="expression" dxfId="853" priority="1260" stopIfTrue="1">
      <formula>$AH6="Sa"</formula>
    </cfRule>
    <cfRule type="expression" dxfId="852" priority="1261" stopIfTrue="1">
      <formula>$AH6="So"</formula>
    </cfRule>
  </conditionalFormatting>
  <conditionalFormatting sqref="AL7">
    <cfRule type="expression" dxfId="851" priority="1257" stopIfTrue="1">
      <formula>$AH7="Sa"</formula>
    </cfRule>
    <cfRule type="expression" dxfId="850" priority="1258" stopIfTrue="1">
      <formula>$AH7="So"</formula>
    </cfRule>
  </conditionalFormatting>
  <conditionalFormatting sqref="AL8">
    <cfRule type="expression" dxfId="849" priority="1254" stopIfTrue="1">
      <formula>$AH8="Sa"</formula>
    </cfRule>
    <cfRule type="expression" dxfId="848" priority="1255" stopIfTrue="1">
      <formula>$AH8="So"</formula>
    </cfRule>
  </conditionalFormatting>
  <conditionalFormatting sqref="AL9">
    <cfRule type="expression" dxfId="847" priority="1251" stopIfTrue="1">
      <formula>$AH9="Sa"</formula>
    </cfRule>
    <cfRule type="expression" dxfId="846" priority="1252" stopIfTrue="1">
      <formula>$AH9="So"</formula>
    </cfRule>
  </conditionalFormatting>
  <conditionalFormatting sqref="AL10">
    <cfRule type="expression" dxfId="845" priority="1248" stopIfTrue="1">
      <formula>$AH10="Sa"</formula>
    </cfRule>
    <cfRule type="expression" dxfId="844" priority="1249" stopIfTrue="1">
      <formula>$AH10="So"</formula>
    </cfRule>
  </conditionalFormatting>
  <conditionalFormatting sqref="AL11">
    <cfRule type="expression" dxfId="843" priority="1245" stopIfTrue="1">
      <formula>$AH11="Sa"</formula>
    </cfRule>
    <cfRule type="expression" dxfId="842" priority="1246" stopIfTrue="1">
      <formula>$AH11="So"</formula>
    </cfRule>
  </conditionalFormatting>
  <conditionalFormatting sqref="AL13">
    <cfRule type="expression" dxfId="841" priority="1239" stopIfTrue="1">
      <formula>$AH13="Sa"</formula>
    </cfRule>
    <cfRule type="expression" dxfId="840" priority="1240" stopIfTrue="1">
      <formula>$AH13="So"</formula>
    </cfRule>
  </conditionalFormatting>
  <conditionalFormatting sqref="AL14">
    <cfRule type="expression" dxfId="839" priority="1236" stopIfTrue="1">
      <formula>$AH14="Sa"</formula>
    </cfRule>
    <cfRule type="expression" dxfId="838" priority="1237" stopIfTrue="1">
      <formula>$AH14="So"</formula>
    </cfRule>
  </conditionalFormatting>
  <conditionalFormatting sqref="AL15">
    <cfRule type="expression" dxfId="837" priority="1233" stopIfTrue="1">
      <formula>$AH15="Sa"</formula>
    </cfRule>
    <cfRule type="expression" dxfId="836" priority="1234" stopIfTrue="1">
      <formula>$AH15="So"</formula>
    </cfRule>
  </conditionalFormatting>
  <conditionalFormatting sqref="AL16">
    <cfRule type="expression" dxfId="835" priority="1230" stopIfTrue="1">
      <formula>$AH16="Sa"</formula>
    </cfRule>
    <cfRule type="expression" dxfId="834" priority="1231" stopIfTrue="1">
      <formula>$AH16="So"</formula>
    </cfRule>
  </conditionalFormatting>
  <conditionalFormatting sqref="AL17">
    <cfRule type="expression" dxfId="833" priority="1227" stopIfTrue="1">
      <formula>$AH17="Sa"</formula>
    </cfRule>
    <cfRule type="expression" dxfId="832" priority="1228" stopIfTrue="1">
      <formula>$AH17="So"</formula>
    </cfRule>
  </conditionalFormatting>
  <conditionalFormatting sqref="AL18">
    <cfRule type="expression" dxfId="831" priority="1224" stopIfTrue="1">
      <formula>$AH18="Sa"</formula>
    </cfRule>
    <cfRule type="expression" dxfId="830" priority="1225" stopIfTrue="1">
      <formula>$AH18="So"</formula>
    </cfRule>
  </conditionalFormatting>
  <conditionalFormatting sqref="AL20">
    <cfRule type="expression" dxfId="829" priority="1218" stopIfTrue="1">
      <formula>$AH20="Sa"</formula>
    </cfRule>
    <cfRule type="expression" dxfId="828" priority="1219" stopIfTrue="1">
      <formula>$AH20="So"</formula>
    </cfRule>
  </conditionalFormatting>
  <conditionalFormatting sqref="AL21">
    <cfRule type="expression" dxfId="827" priority="1215" stopIfTrue="1">
      <formula>$AH21="Sa"</formula>
    </cfRule>
    <cfRule type="expression" dxfId="826" priority="1216" stopIfTrue="1">
      <formula>$AH21="So"</formula>
    </cfRule>
  </conditionalFormatting>
  <conditionalFormatting sqref="AL22">
    <cfRule type="expression" dxfId="825" priority="1212" stopIfTrue="1">
      <formula>$AH22="Sa"</formula>
    </cfRule>
    <cfRule type="expression" dxfId="824" priority="1213" stopIfTrue="1">
      <formula>$AH22="So"</formula>
    </cfRule>
  </conditionalFormatting>
  <conditionalFormatting sqref="AL23">
    <cfRule type="expression" dxfId="823" priority="1209" stopIfTrue="1">
      <formula>$AH23="Sa"</formula>
    </cfRule>
    <cfRule type="expression" dxfId="822" priority="1210" stopIfTrue="1">
      <formula>$AH23="So"</formula>
    </cfRule>
  </conditionalFormatting>
  <conditionalFormatting sqref="AL24">
    <cfRule type="expression" dxfId="821" priority="1206" stopIfTrue="1">
      <formula>$AH24="Sa"</formula>
    </cfRule>
    <cfRule type="expression" dxfId="820" priority="1207" stopIfTrue="1">
      <formula>$AH24="So"</formula>
    </cfRule>
  </conditionalFormatting>
  <conditionalFormatting sqref="AL25">
    <cfRule type="expression" dxfId="819" priority="1203" stopIfTrue="1">
      <formula>$AH25="Sa"</formula>
    </cfRule>
    <cfRule type="expression" dxfId="818" priority="1204" stopIfTrue="1">
      <formula>$AH25="So"</formula>
    </cfRule>
  </conditionalFormatting>
  <conditionalFormatting sqref="AL27">
    <cfRule type="expression" dxfId="817" priority="1197" stopIfTrue="1">
      <formula>$AH27="Sa"</formula>
    </cfRule>
    <cfRule type="expression" dxfId="816" priority="1198" stopIfTrue="1">
      <formula>$AH27="So"</formula>
    </cfRule>
  </conditionalFormatting>
  <conditionalFormatting sqref="AL28">
    <cfRule type="expression" dxfId="815" priority="1194" stopIfTrue="1">
      <formula>$AH28="Sa"</formula>
    </cfRule>
    <cfRule type="expression" dxfId="814" priority="1195" stopIfTrue="1">
      <formula>$AH28="So"</formula>
    </cfRule>
  </conditionalFormatting>
  <conditionalFormatting sqref="AL29">
    <cfRule type="expression" dxfId="813" priority="1191" stopIfTrue="1">
      <formula>$AH29="Sa"</formula>
    </cfRule>
    <cfRule type="expression" dxfId="812" priority="1192" stopIfTrue="1">
      <formula>$AH29="So"</formula>
    </cfRule>
  </conditionalFormatting>
  <conditionalFormatting sqref="AL30">
    <cfRule type="expression" dxfId="811" priority="1188" stopIfTrue="1">
      <formula>$AH30="Sa"</formula>
    </cfRule>
    <cfRule type="expression" dxfId="810" priority="1189" stopIfTrue="1">
      <formula>$AH30="So"</formula>
    </cfRule>
  </conditionalFormatting>
  <conditionalFormatting sqref="AL31">
    <cfRule type="expression" dxfId="809" priority="1185" stopIfTrue="1">
      <formula>$AH31="Sa"</formula>
    </cfRule>
    <cfRule type="expression" dxfId="808" priority="1186" stopIfTrue="1">
      <formula>$AH31="So"</formula>
    </cfRule>
  </conditionalFormatting>
  <conditionalFormatting sqref="AL32">
    <cfRule type="expression" dxfId="807" priority="1182" stopIfTrue="1">
      <formula>$AH32="Sa"</formula>
    </cfRule>
    <cfRule type="expression" dxfId="806" priority="1183" stopIfTrue="1">
      <formula>$AH32="So"</formula>
    </cfRule>
  </conditionalFormatting>
  <conditionalFormatting sqref="AQ4">
    <cfRule type="expression" dxfId="805" priority="1176" stopIfTrue="1">
      <formula>$AP4="Sa"</formula>
    </cfRule>
    <cfRule type="expression" dxfId="804" priority="1177" stopIfTrue="1">
      <formula>$AP4="So"</formula>
    </cfRule>
  </conditionalFormatting>
  <conditionalFormatting sqref="AR4">
    <cfRule type="expression" dxfId="803" priority="1174" stopIfTrue="1">
      <formula>$AP4="Sa"</formula>
    </cfRule>
    <cfRule type="expression" dxfId="802" priority="1175" stopIfTrue="1">
      <formula>$AP4="So"</formula>
    </cfRule>
  </conditionalFormatting>
  <conditionalFormatting sqref="AS4">
    <cfRule type="expression" dxfId="801" priority="1172" stopIfTrue="1">
      <formula>$AP4="Sa"</formula>
    </cfRule>
    <cfRule type="expression" dxfId="800" priority="1173" stopIfTrue="1">
      <formula>$AP4="So"</formula>
    </cfRule>
  </conditionalFormatting>
  <conditionalFormatting sqref="AQ13">
    <cfRule type="expression" dxfId="799" priority="1077" stopIfTrue="1">
      <formula>$AP13="Sa"</formula>
    </cfRule>
    <cfRule type="expression" dxfId="798" priority="1078" stopIfTrue="1">
      <formula>$AP13="So"</formula>
    </cfRule>
  </conditionalFormatting>
  <conditionalFormatting sqref="AS16">
    <cfRule type="expression" dxfId="797" priority="1040" stopIfTrue="1">
      <formula>$AP16="Sa"</formula>
    </cfRule>
    <cfRule type="expression" dxfId="796" priority="1041" stopIfTrue="1">
      <formula>$AP16="So"</formula>
    </cfRule>
  </conditionalFormatting>
  <conditionalFormatting sqref="AQ5">
    <cfRule type="expression" dxfId="795" priority="1165" stopIfTrue="1">
      <formula>$AP5="Sa"</formula>
    </cfRule>
    <cfRule type="expression" dxfId="794" priority="1166" stopIfTrue="1">
      <formula>$AP5="So"</formula>
    </cfRule>
  </conditionalFormatting>
  <conditionalFormatting sqref="AR5">
    <cfRule type="expression" dxfId="793" priority="1163" stopIfTrue="1">
      <formula>$AP5="Sa"</formula>
    </cfRule>
    <cfRule type="expression" dxfId="792" priority="1164" stopIfTrue="1">
      <formula>$AP5="So"</formula>
    </cfRule>
  </conditionalFormatting>
  <conditionalFormatting sqref="AS5">
    <cfRule type="expression" dxfId="791" priority="1161" stopIfTrue="1">
      <formula>$AP5="Sa"</formula>
    </cfRule>
    <cfRule type="expression" dxfId="790" priority="1162" stopIfTrue="1">
      <formula>$AP5="So"</formula>
    </cfRule>
  </conditionalFormatting>
  <conditionalFormatting sqref="AQ17">
    <cfRule type="expression" dxfId="789" priority="1033" stopIfTrue="1">
      <formula>$AP17="Sa"</formula>
    </cfRule>
    <cfRule type="expression" dxfId="788" priority="1034" stopIfTrue="1">
      <formula>$AP17="So"</formula>
    </cfRule>
  </conditionalFormatting>
  <conditionalFormatting sqref="AQ6">
    <cfRule type="expression" dxfId="787" priority="1154" stopIfTrue="1">
      <formula>$AP6="Sa"</formula>
    </cfRule>
    <cfRule type="expression" dxfId="786" priority="1155" stopIfTrue="1">
      <formula>$AP6="So"</formula>
    </cfRule>
  </conditionalFormatting>
  <conditionalFormatting sqref="AR6">
    <cfRule type="expression" dxfId="785" priority="1152" stopIfTrue="1">
      <formula>$AP6="Sa"</formula>
    </cfRule>
    <cfRule type="expression" dxfId="784" priority="1153" stopIfTrue="1">
      <formula>$AP6="So"</formula>
    </cfRule>
  </conditionalFormatting>
  <conditionalFormatting sqref="AS6">
    <cfRule type="expression" dxfId="783" priority="1150" stopIfTrue="1">
      <formula>$AP6="Sa"</formula>
    </cfRule>
    <cfRule type="expression" dxfId="782" priority="1151" stopIfTrue="1">
      <formula>$AP6="So"</formula>
    </cfRule>
  </conditionalFormatting>
  <conditionalFormatting sqref="AQ7">
    <cfRule type="expression" dxfId="781" priority="1143" stopIfTrue="1">
      <formula>$AP7="Sa"</formula>
    </cfRule>
    <cfRule type="expression" dxfId="780" priority="1144" stopIfTrue="1">
      <formula>$AP7="So"</formula>
    </cfRule>
  </conditionalFormatting>
  <conditionalFormatting sqref="AR7">
    <cfRule type="expression" dxfId="779" priority="1141" stopIfTrue="1">
      <formula>$AP7="Sa"</formula>
    </cfRule>
    <cfRule type="expression" dxfId="778" priority="1142" stopIfTrue="1">
      <formula>$AP7="So"</formula>
    </cfRule>
  </conditionalFormatting>
  <conditionalFormatting sqref="AS7">
    <cfRule type="expression" dxfId="777" priority="1139" stopIfTrue="1">
      <formula>$AP7="Sa"</formula>
    </cfRule>
    <cfRule type="expression" dxfId="776" priority="1140" stopIfTrue="1">
      <formula>$AP7="So"</formula>
    </cfRule>
  </conditionalFormatting>
  <conditionalFormatting sqref="AR15">
    <cfRule type="expression" dxfId="775" priority="1053" stopIfTrue="1">
      <formula>$AP15="Sa"</formula>
    </cfRule>
    <cfRule type="expression" dxfId="774" priority="1054" stopIfTrue="1">
      <formula>$AP15="So"</formula>
    </cfRule>
  </conditionalFormatting>
  <conditionalFormatting sqref="AQ8">
    <cfRule type="expression" dxfId="773" priority="1132" stopIfTrue="1">
      <formula>$AP8="Sa"</formula>
    </cfRule>
    <cfRule type="expression" dxfId="772" priority="1133" stopIfTrue="1">
      <formula>$AP8="So"</formula>
    </cfRule>
  </conditionalFormatting>
  <conditionalFormatting sqref="AR8">
    <cfRule type="expression" dxfId="771" priority="1130" stopIfTrue="1">
      <formula>$AP8="Sa"</formula>
    </cfRule>
    <cfRule type="expression" dxfId="770" priority="1131" stopIfTrue="1">
      <formula>$AP8="So"</formula>
    </cfRule>
  </conditionalFormatting>
  <conditionalFormatting sqref="AS8">
    <cfRule type="expression" dxfId="769" priority="1128" stopIfTrue="1">
      <formula>$AP8="Sa"</formula>
    </cfRule>
    <cfRule type="expression" dxfId="768" priority="1129" stopIfTrue="1">
      <formula>$AP8="So"</formula>
    </cfRule>
  </conditionalFormatting>
  <conditionalFormatting sqref="AQ9">
    <cfRule type="expression" dxfId="767" priority="1121" stopIfTrue="1">
      <formula>$AP9="Sa"</formula>
    </cfRule>
    <cfRule type="expression" dxfId="766" priority="1122" stopIfTrue="1">
      <formula>$AP9="So"</formula>
    </cfRule>
  </conditionalFormatting>
  <conditionalFormatting sqref="AR9">
    <cfRule type="expression" dxfId="765" priority="1119" stopIfTrue="1">
      <formula>$AP9="Sa"</formula>
    </cfRule>
    <cfRule type="expression" dxfId="764" priority="1120" stopIfTrue="1">
      <formula>$AP9="So"</formula>
    </cfRule>
  </conditionalFormatting>
  <conditionalFormatting sqref="AS9">
    <cfRule type="expression" dxfId="763" priority="1117" stopIfTrue="1">
      <formula>$AP9="Sa"</formula>
    </cfRule>
    <cfRule type="expression" dxfId="762" priority="1118" stopIfTrue="1">
      <formula>$AP9="So"</formula>
    </cfRule>
  </conditionalFormatting>
  <conditionalFormatting sqref="AQ10">
    <cfRule type="expression" dxfId="761" priority="1110" stopIfTrue="1">
      <formula>$AP10="Sa"</formula>
    </cfRule>
    <cfRule type="expression" dxfId="760" priority="1111" stopIfTrue="1">
      <formula>$AP10="So"</formula>
    </cfRule>
  </conditionalFormatting>
  <conditionalFormatting sqref="AR10">
    <cfRule type="expression" dxfId="759" priority="1108" stopIfTrue="1">
      <formula>$AP10="Sa"</formula>
    </cfRule>
    <cfRule type="expression" dxfId="758" priority="1109" stopIfTrue="1">
      <formula>$AP10="So"</formula>
    </cfRule>
  </conditionalFormatting>
  <conditionalFormatting sqref="AS10">
    <cfRule type="expression" dxfId="757" priority="1106" stopIfTrue="1">
      <formula>$AP10="Sa"</formula>
    </cfRule>
    <cfRule type="expression" dxfId="756" priority="1107" stopIfTrue="1">
      <formula>$AP10="So"</formula>
    </cfRule>
  </conditionalFormatting>
  <conditionalFormatting sqref="AS17">
    <cfRule type="expression" dxfId="755" priority="1029" stopIfTrue="1">
      <formula>$AP17="Sa"</formula>
    </cfRule>
    <cfRule type="expression" dxfId="754" priority="1030" stopIfTrue="1">
      <formula>$AP17="So"</formula>
    </cfRule>
  </conditionalFormatting>
  <conditionalFormatting sqref="AR20">
    <cfRule type="expression" dxfId="753" priority="998" stopIfTrue="1">
      <formula>$AP20="Sa"</formula>
    </cfRule>
    <cfRule type="expression" dxfId="752" priority="999" stopIfTrue="1">
      <formula>$AP20="So"</formula>
    </cfRule>
  </conditionalFormatting>
  <conditionalFormatting sqref="AQ11">
    <cfRule type="expression" dxfId="751" priority="1099" stopIfTrue="1">
      <formula>$AP11="Sa"</formula>
    </cfRule>
    <cfRule type="expression" dxfId="750" priority="1100" stopIfTrue="1">
      <formula>$AP11="So"</formula>
    </cfRule>
  </conditionalFormatting>
  <conditionalFormatting sqref="AR11">
    <cfRule type="expression" dxfId="749" priority="1097" stopIfTrue="1">
      <formula>$AP11="Sa"</formula>
    </cfRule>
    <cfRule type="expression" dxfId="748" priority="1098" stopIfTrue="1">
      <formula>$AP11="So"</formula>
    </cfRule>
  </conditionalFormatting>
  <conditionalFormatting sqref="AS11">
    <cfRule type="expression" dxfId="747" priority="1095" stopIfTrue="1">
      <formula>$AP11="Sa"</formula>
    </cfRule>
    <cfRule type="expression" dxfId="746" priority="1096" stopIfTrue="1">
      <formula>$AP11="So"</formula>
    </cfRule>
  </conditionalFormatting>
  <conditionalFormatting sqref="AQ12">
    <cfRule type="expression" dxfId="745" priority="1088" stopIfTrue="1">
      <formula>$AP12="Sa"</formula>
    </cfRule>
    <cfRule type="expression" dxfId="744" priority="1089" stopIfTrue="1">
      <formula>$AP12="So"</formula>
    </cfRule>
  </conditionalFormatting>
  <conditionalFormatting sqref="AR12">
    <cfRule type="expression" dxfId="743" priority="1086" stopIfTrue="1">
      <formula>$AP12="Sa"</formula>
    </cfRule>
    <cfRule type="expression" dxfId="742" priority="1087" stopIfTrue="1">
      <formula>$AP12="So"</formula>
    </cfRule>
  </conditionalFormatting>
  <conditionalFormatting sqref="AS12">
    <cfRule type="expression" dxfId="741" priority="1084" stopIfTrue="1">
      <formula>$AP12="Sa"</formula>
    </cfRule>
    <cfRule type="expression" dxfId="740" priority="1085" stopIfTrue="1">
      <formula>$AP12="So"</formula>
    </cfRule>
  </conditionalFormatting>
  <conditionalFormatting sqref="AR13">
    <cfRule type="expression" dxfId="739" priority="1075" stopIfTrue="1">
      <formula>$AP13="Sa"</formula>
    </cfRule>
    <cfRule type="expression" dxfId="738" priority="1076" stopIfTrue="1">
      <formula>$AP13="So"</formula>
    </cfRule>
  </conditionalFormatting>
  <conditionalFormatting sqref="AS13">
    <cfRule type="expression" dxfId="737" priority="1073" stopIfTrue="1">
      <formula>$AP13="Sa"</formula>
    </cfRule>
    <cfRule type="expression" dxfId="736" priority="1074" stopIfTrue="1">
      <formula>$AP13="So"</formula>
    </cfRule>
  </conditionalFormatting>
  <conditionalFormatting sqref="AQ14">
    <cfRule type="expression" dxfId="735" priority="1066" stopIfTrue="1">
      <formula>$AP14="Sa"</formula>
    </cfRule>
    <cfRule type="expression" dxfId="734" priority="1067" stopIfTrue="1">
      <formula>$AP14="So"</formula>
    </cfRule>
  </conditionalFormatting>
  <conditionalFormatting sqref="AR14">
    <cfRule type="expression" dxfId="733" priority="1064" stopIfTrue="1">
      <formula>$AP14="Sa"</formula>
    </cfRule>
    <cfRule type="expression" dxfId="732" priority="1065" stopIfTrue="1">
      <formula>$AP14="So"</formula>
    </cfRule>
  </conditionalFormatting>
  <conditionalFormatting sqref="AS14">
    <cfRule type="expression" dxfId="731" priority="1062" stopIfTrue="1">
      <formula>$AP14="Sa"</formula>
    </cfRule>
    <cfRule type="expression" dxfId="730" priority="1063" stopIfTrue="1">
      <formula>$AP14="So"</formula>
    </cfRule>
  </conditionalFormatting>
  <conditionalFormatting sqref="AQ15">
    <cfRule type="expression" dxfId="729" priority="1055" stopIfTrue="1">
      <formula>$AP15="Sa"</formula>
    </cfRule>
    <cfRule type="expression" dxfId="728" priority="1056" stopIfTrue="1">
      <formula>$AP15="So"</formula>
    </cfRule>
  </conditionalFormatting>
  <conditionalFormatting sqref="AS15">
    <cfRule type="expression" dxfId="727" priority="1051" stopIfTrue="1">
      <formula>$AP15="Sa"</formula>
    </cfRule>
    <cfRule type="expression" dxfId="726" priority="1052" stopIfTrue="1">
      <formula>$AP15="So"</formula>
    </cfRule>
  </conditionalFormatting>
  <conditionalFormatting sqref="AQ21">
    <cfRule type="expression" dxfId="725" priority="989" stopIfTrue="1">
      <formula>$AP21="Sa"</formula>
    </cfRule>
    <cfRule type="expression" dxfId="724" priority="990" stopIfTrue="1">
      <formula>$AP21="So"</formula>
    </cfRule>
  </conditionalFormatting>
  <conditionalFormatting sqref="AS23">
    <cfRule type="expression" dxfId="723" priority="963" stopIfTrue="1">
      <formula>$AP23="Sa"</formula>
    </cfRule>
    <cfRule type="expression" dxfId="722" priority="964" stopIfTrue="1">
      <formula>$AP23="So"</formula>
    </cfRule>
  </conditionalFormatting>
  <conditionalFormatting sqref="AQ16">
    <cfRule type="expression" dxfId="721" priority="1044" stopIfTrue="1">
      <formula>$AP16="Sa"</formula>
    </cfRule>
    <cfRule type="expression" dxfId="720" priority="1045" stopIfTrue="1">
      <formula>$AP16="So"</formula>
    </cfRule>
  </conditionalFormatting>
  <conditionalFormatting sqref="AR16">
    <cfRule type="expression" dxfId="719" priority="1042" stopIfTrue="1">
      <formula>$AP16="Sa"</formula>
    </cfRule>
    <cfRule type="expression" dxfId="718" priority="1043" stopIfTrue="1">
      <formula>$AP16="So"</formula>
    </cfRule>
  </conditionalFormatting>
  <conditionalFormatting sqref="AQ24">
    <cfRule type="expression" dxfId="717" priority="956" stopIfTrue="1">
      <formula>$AP24="Sa"</formula>
    </cfRule>
    <cfRule type="expression" dxfId="716" priority="957" stopIfTrue="1">
      <formula>$AP24="So"</formula>
    </cfRule>
  </conditionalFormatting>
  <conditionalFormatting sqref="AR17">
    <cfRule type="expression" dxfId="715" priority="1031" stopIfTrue="1">
      <formula>$AP17="Sa"</formula>
    </cfRule>
    <cfRule type="expression" dxfId="714" priority="1032" stopIfTrue="1">
      <formula>$AP17="So"</formula>
    </cfRule>
  </conditionalFormatting>
  <conditionalFormatting sqref="AQ18">
    <cfRule type="expression" dxfId="713" priority="1022" stopIfTrue="1">
      <formula>$AP18="Sa"</formula>
    </cfRule>
    <cfRule type="expression" dxfId="712" priority="1023" stopIfTrue="1">
      <formula>$AP18="So"</formula>
    </cfRule>
  </conditionalFormatting>
  <conditionalFormatting sqref="AR18">
    <cfRule type="expression" dxfId="711" priority="1020" stopIfTrue="1">
      <formula>$AP18="Sa"</formula>
    </cfRule>
    <cfRule type="expression" dxfId="710" priority="1021" stopIfTrue="1">
      <formula>$AP18="So"</formula>
    </cfRule>
  </conditionalFormatting>
  <conditionalFormatting sqref="AS18">
    <cfRule type="expression" dxfId="709" priority="1018" stopIfTrue="1">
      <formula>$AP18="Sa"</formula>
    </cfRule>
    <cfRule type="expression" dxfId="708" priority="1019" stopIfTrue="1">
      <formula>$AP18="So"</formula>
    </cfRule>
  </conditionalFormatting>
  <conditionalFormatting sqref="AR23">
    <cfRule type="expression" dxfId="707" priority="965" stopIfTrue="1">
      <formula>$AP23="Sa"</formula>
    </cfRule>
    <cfRule type="expression" dxfId="706" priority="966" stopIfTrue="1">
      <formula>$AP23="So"</formula>
    </cfRule>
  </conditionalFormatting>
  <conditionalFormatting sqref="AQ19">
    <cfRule type="expression" dxfId="705" priority="1011" stopIfTrue="1">
      <formula>$AP19="Sa"</formula>
    </cfRule>
    <cfRule type="expression" dxfId="704" priority="1012" stopIfTrue="1">
      <formula>$AP19="So"</formula>
    </cfRule>
  </conditionalFormatting>
  <conditionalFormatting sqref="AR19">
    <cfRule type="expression" dxfId="703" priority="1009" stopIfTrue="1">
      <formula>$AP19="Sa"</formula>
    </cfRule>
    <cfRule type="expression" dxfId="702" priority="1010" stopIfTrue="1">
      <formula>$AP19="So"</formula>
    </cfRule>
  </conditionalFormatting>
  <conditionalFormatting sqref="AS19">
    <cfRule type="expression" dxfId="701" priority="1007" stopIfTrue="1">
      <formula>$AP19="Sa"</formula>
    </cfRule>
    <cfRule type="expression" dxfId="700" priority="1008" stopIfTrue="1">
      <formula>$AP19="So"</formula>
    </cfRule>
  </conditionalFormatting>
  <conditionalFormatting sqref="AQ20">
    <cfRule type="expression" dxfId="699" priority="1000" stopIfTrue="1">
      <formula>$AP20="Sa"</formula>
    </cfRule>
    <cfRule type="expression" dxfId="698" priority="1001" stopIfTrue="1">
      <formula>$AP20="So"</formula>
    </cfRule>
  </conditionalFormatting>
  <conditionalFormatting sqref="AS20">
    <cfRule type="expression" dxfId="697" priority="996" stopIfTrue="1">
      <formula>$AP20="Sa"</formula>
    </cfRule>
    <cfRule type="expression" dxfId="696" priority="997" stopIfTrue="1">
      <formula>$AP20="So"</formula>
    </cfRule>
  </conditionalFormatting>
  <conditionalFormatting sqref="AR26">
    <cfRule type="expression" dxfId="695" priority="932" stopIfTrue="1">
      <formula>$AP26="Sa"</formula>
    </cfRule>
    <cfRule type="expression" dxfId="694" priority="933" stopIfTrue="1">
      <formula>$AP26="So"</formula>
    </cfRule>
  </conditionalFormatting>
  <conditionalFormatting sqref="AR21">
    <cfRule type="expression" dxfId="693" priority="987" stopIfTrue="1">
      <formula>$AP21="Sa"</formula>
    </cfRule>
    <cfRule type="expression" dxfId="692" priority="988" stopIfTrue="1">
      <formula>$AP21="So"</formula>
    </cfRule>
  </conditionalFormatting>
  <conditionalFormatting sqref="AS21">
    <cfRule type="expression" dxfId="691" priority="985" stopIfTrue="1">
      <formula>$AP21="Sa"</formula>
    </cfRule>
    <cfRule type="expression" dxfId="690" priority="986" stopIfTrue="1">
      <formula>$AP21="So"</formula>
    </cfRule>
  </conditionalFormatting>
  <conditionalFormatting sqref="AS25">
    <cfRule type="expression" dxfId="689" priority="941" stopIfTrue="1">
      <formula>$AP25="Sa"</formula>
    </cfRule>
    <cfRule type="expression" dxfId="688" priority="942" stopIfTrue="1">
      <formula>$AP25="So"</formula>
    </cfRule>
  </conditionalFormatting>
  <conditionalFormatting sqref="AQ22">
    <cfRule type="expression" dxfId="687" priority="978" stopIfTrue="1">
      <formula>$AP22="Sa"</formula>
    </cfRule>
    <cfRule type="expression" dxfId="686" priority="979" stopIfTrue="1">
      <formula>$AP22="So"</formula>
    </cfRule>
  </conditionalFormatting>
  <conditionalFormatting sqref="AR22">
    <cfRule type="expression" dxfId="685" priority="976" stopIfTrue="1">
      <formula>$AP22="Sa"</formula>
    </cfRule>
    <cfRule type="expression" dxfId="684" priority="977" stopIfTrue="1">
      <formula>$AP22="So"</formula>
    </cfRule>
  </conditionalFormatting>
  <conditionalFormatting sqref="AS22">
    <cfRule type="expression" dxfId="683" priority="974" stopIfTrue="1">
      <formula>$AP22="Sa"</formula>
    </cfRule>
    <cfRule type="expression" dxfId="682" priority="975" stopIfTrue="1">
      <formula>$AP22="So"</formula>
    </cfRule>
  </conditionalFormatting>
  <conditionalFormatting sqref="AQ23">
    <cfRule type="expression" dxfId="681" priority="967" stopIfTrue="1">
      <formula>$AP23="Sa"</formula>
    </cfRule>
    <cfRule type="expression" dxfId="680" priority="968" stopIfTrue="1">
      <formula>$AP23="So"</formula>
    </cfRule>
  </conditionalFormatting>
  <conditionalFormatting sqref="AR24">
    <cfRule type="expression" dxfId="679" priority="954" stopIfTrue="1">
      <formula>$AP24="Sa"</formula>
    </cfRule>
    <cfRule type="expression" dxfId="678" priority="955" stopIfTrue="1">
      <formula>$AP24="So"</formula>
    </cfRule>
  </conditionalFormatting>
  <conditionalFormatting sqref="AS24">
    <cfRule type="expression" dxfId="677" priority="952" stopIfTrue="1">
      <formula>$AP24="Sa"</formula>
    </cfRule>
    <cfRule type="expression" dxfId="676" priority="953" stopIfTrue="1">
      <formula>$AP24="So"</formula>
    </cfRule>
  </conditionalFormatting>
  <conditionalFormatting sqref="AQ25">
    <cfRule type="expression" dxfId="675" priority="945" stopIfTrue="1">
      <formula>$AP25="Sa"</formula>
    </cfRule>
    <cfRule type="expression" dxfId="674" priority="946" stopIfTrue="1">
      <formula>$AP25="So"</formula>
    </cfRule>
  </conditionalFormatting>
  <conditionalFormatting sqref="AR25">
    <cfRule type="expression" dxfId="673" priority="943" stopIfTrue="1">
      <formula>$AP25="Sa"</formula>
    </cfRule>
    <cfRule type="expression" dxfId="672" priority="944" stopIfTrue="1">
      <formula>$AP25="So"</formula>
    </cfRule>
  </conditionalFormatting>
  <conditionalFormatting sqref="AS29">
    <cfRule type="expression" dxfId="671" priority="897" stopIfTrue="1">
      <formula>$AP29="Sa"</formula>
    </cfRule>
    <cfRule type="expression" dxfId="670" priority="898" stopIfTrue="1">
      <formula>$AP29="So"</formula>
    </cfRule>
  </conditionalFormatting>
  <conditionalFormatting sqref="AQ26">
    <cfRule type="expression" dxfId="669" priority="934" stopIfTrue="1">
      <formula>$AP26="Sa"</formula>
    </cfRule>
    <cfRule type="expression" dxfId="668" priority="935" stopIfTrue="1">
      <formula>$AP26="So"</formula>
    </cfRule>
  </conditionalFormatting>
  <conditionalFormatting sqref="AS26">
    <cfRule type="expression" dxfId="667" priority="930" stopIfTrue="1">
      <formula>$AP26="Sa"</formula>
    </cfRule>
    <cfRule type="expression" dxfId="666" priority="931" stopIfTrue="1">
      <formula>$AP26="So"</formula>
    </cfRule>
  </conditionalFormatting>
  <conditionalFormatting sqref="AQ29">
    <cfRule type="expression" dxfId="665" priority="901" stopIfTrue="1">
      <formula>$AP29="Sa"</formula>
    </cfRule>
    <cfRule type="expression" dxfId="664" priority="902" stopIfTrue="1">
      <formula>$AP29="So"</formula>
    </cfRule>
  </conditionalFormatting>
  <conditionalFormatting sqref="AQ30">
    <cfRule type="expression" dxfId="663" priority="890" stopIfTrue="1">
      <formula>$AP30="Sa"</formula>
    </cfRule>
    <cfRule type="expression" dxfId="662" priority="891" stopIfTrue="1">
      <formula>$AP30="So"</formula>
    </cfRule>
  </conditionalFormatting>
  <conditionalFormatting sqref="AQ27">
    <cfRule type="expression" dxfId="661" priority="923" stopIfTrue="1">
      <formula>$AP27="Sa"</formula>
    </cfRule>
    <cfRule type="expression" dxfId="660" priority="924" stopIfTrue="1">
      <formula>$AP27="So"</formula>
    </cfRule>
  </conditionalFormatting>
  <conditionalFormatting sqref="AR27">
    <cfRule type="expression" dxfId="659" priority="921" stopIfTrue="1">
      <formula>$AP27="Sa"</formula>
    </cfRule>
    <cfRule type="expression" dxfId="658" priority="922" stopIfTrue="1">
      <formula>$AP27="So"</formula>
    </cfRule>
  </conditionalFormatting>
  <conditionalFormatting sqref="AS27">
    <cfRule type="expression" dxfId="657" priority="919" stopIfTrue="1">
      <formula>$AP27="Sa"</formula>
    </cfRule>
    <cfRule type="expression" dxfId="656" priority="920" stopIfTrue="1">
      <formula>$AP27="So"</formula>
    </cfRule>
  </conditionalFormatting>
  <conditionalFormatting sqref="AQ28">
    <cfRule type="expression" dxfId="655" priority="912" stopIfTrue="1">
      <formula>$AP28="Sa"</formula>
    </cfRule>
    <cfRule type="expression" dxfId="654" priority="913" stopIfTrue="1">
      <formula>$AP28="So"</formula>
    </cfRule>
  </conditionalFormatting>
  <conditionalFormatting sqref="AR28">
    <cfRule type="expression" dxfId="653" priority="910" stopIfTrue="1">
      <formula>$AP28="Sa"</formula>
    </cfRule>
    <cfRule type="expression" dxfId="652" priority="911" stopIfTrue="1">
      <formula>$AP28="So"</formula>
    </cfRule>
  </conditionalFormatting>
  <conditionalFormatting sqref="AS28">
    <cfRule type="expression" dxfId="651" priority="908" stopIfTrue="1">
      <formula>$AP28="Sa"</formula>
    </cfRule>
    <cfRule type="expression" dxfId="650" priority="909" stopIfTrue="1">
      <formula>$AP28="So"</formula>
    </cfRule>
  </conditionalFormatting>
  <conditionalFormatting sqref="AR29">
    <cfRule type="expression" dxfId="649" priority="899" stopIfTrue="1">
      <formula>$AP29="Sa"</formula>
    </cfRule>
    <cfRule type="expression" dxfId="648" priority="900" stopIfTrue="1">
      <formula>$AP29="So"</formula>
    </cfRule>
  </conditionalFormatting>
  <conditionalFormatting sqref="AR31">
    <cfRule type="expression" dxfId="647" priority="877" stopIfTrue="1">
      <formula>$AP31="Sa"</formula>
    </cfRule>
    <cfRule type="expression" dxfId="646" priority="878" stopIfTrue="1">
      <formula>$AP31="So"</formula>
    </cfRule>
  </conditionalFormatting>
  <conditionalFormatting sqref="AR30">
    <cfRule type="expression" dxfId="645" priority="888" stopIfTrue="1">
      <formula>$AP30="Sa"</formula>
    </cfRule>
    <cfRule type="expression" dxfId="644" priority="889" stopIfTrue="1">
      <formula>$AP30="So"</formula>
    </cfRule>
  </conditionalFormatting>
  <conditionalFormatting sqref="AS30">
    <cfRule type="expression" dxfId="643" priority="886" stopIfTrue="1">
      <formula>$AP30="Sa"</formula>
    </cfRule>
    <cfRule type="expression" dxfId="642" priority="887" stopIfTrue="1">
      <formula>$AP30="So"</formula>
    </cfRule>
  </conditionalFormatting>
  <conditionalFormatting sqref="AQ31">
    <cfRule type="expression" dxfId="641" priority="879" stopIfTrue="1">
      <formula>$AP31="Sa"</formula>
    </cfRule>
    <cfRule type="expression" dxfId="640" priority="880" stopIfTrue="1">
      <formula>$AP31="So"</formula>
    </cfRule>
  </conditionalFormatting>
  <conditionalFormatting sqref="AS31">
    <cfRule type="expression" dxfId="639" priority="875" stopIfTrue="1">
      <formula>$AP31="Sa"</formula>
    </cfRule>
    <cfRule type="expression" dxfId="638" priority="876" stopIfTrue="1">
      <formula>$AP31="So"</formula>
    </cfRule>
  </conditionalFormatting>
  <conditionalFormatting sqref="AR33">
    <cfRule type="expression" dxfId="637" priority="855" stopIfTrue="1">
      <formula>$AP33="Sa"</formula>
    </cfRule>
    <cfRule type="expression" dxfId="636" priority="856" stopIfTrue="1">
      <formula>$AP33="So"</formula>
    </cfRule>
  </conditionalFormatting>
  <conditionalFormatting sqref="AQ32">
    <cfRule type="expression" dxfId="635" priority="868" stopIfTrue="1">
      <formula>$AP32="Sa"</formula>
    </cfRule>
    <cfRule type="expression" dxfId="634" priority="869" stopIfTrue="1">
      <formula>$AP32="So"</formula>
    </cfRule>
  </conditionalFormatting>
  <conditionalFormatting sqref="AR32">
    <cfRule type="expression" dxfId="633" priority="866" stopIfTrue="1">
      <formula>$AP32="Sa"</formula>
    </cfRule>
    <cfRule type="expression" dxfId="632" priority="867" stopIfTrue="1">
      <formula>$AP32="So"</formula>
    </cfRule>
  </conditionalFormatting>
  <conditionalFormatting sqref="AS32">
    <cfRule type="expression" dxfId="631" priority="864" stopIfTrue="1">
      <formula>$AP32="Sa"</formula>
    </cfRule>
    <cfRule type="expression" dxfId="630" priority="865" stopIfTrue="1">
      <formula>$AP32="So"</formula>
    </cfRule>
  </conditionalFormatting>
  <conditionalFormatting sqref="AS33">
    <cfRule type="expression" dxfId="629" priority="853" stopIfTrue="1">
      <formula>$AP33="Sa"</formula>
    </cfRule>
    <cfRule type="expression" dxfId="628" priority="854" stopIfTrue="1">
      <formula>$AP33="So"</formula>
    </cfRule>
  </conditionalFormatting>
  <conditionalFormatting sqref="AQ33">
    <cfRule type="expression" dxfId="627" priority="857" stopIfTrue="1">
      <formula>$AP33="Sa"</formula>
    </cfRule>
    <cfRule type="expression" dxfId="626" priority="858" stopIfTrue="1">
      <formula>$AP33="So"</formula>
    </cfRule>
  </conditionalFormatting>
  <conditionalFormatting sqref="AQ34">
    <cfRule type="expression" dxfId="625" priority="846" stopIfTrue="1">
      <formula>$AP34="Sa"</formula>
    </cfRule>
    <cfRule type="expression" dxfId="624" priority="847" stopIfTrue="1">
      <formula>$AP34="So"</formula>
    </cfRule>
  </conditionalFormatting>
  <conditionalFormatting sqref="AR34">
    <cfRule type="expression" dxfId="623" priority="844" stopIfTrue="1">
      <formula>$AP34="Sa"</formula>
    </cfRule>
    <cfRule type="expression" dxfId="622" priority="845" stopIfTrue="1">
      <formula>$AP34="So"</formula>
    </cfRule>
  </conditionalFormatting>
  <conditionalFormatting sqref="AS34">
    <cfRule type="expression" dxfId="621" priority="842" stopIfTrue="1">
      <formula>$AP34="Sa"</formula>
    </cfRule>
    <cfRule type="expression" dxfId="620" priority="843" stopIfTrue="1">
      <formula>$AP34="So"</formula>
    </cfRule>
  </conditionalFormatting>
  <conditionalFormatting sqref="AT4">
    <cfRule type="expression" dxfId="619" priority="835" stopIfTrue="1">
      <formula>$AP4="Sa"</formula>
    </cfRule>
    <cfRule type="expression" dxfId="618" priority="836" stopIfTrue="1">
      <formula>$AP4="So"</formula>
    </cfRule>
  </conditionalFormatting>
  <conditionalFormatting sqref="AT5">
    <cfRule type="expression" dxfId="617" priority="832" stopIfTrue="1">
      <formula>$AP5="Sa"</formula>
    </cfRule>
    <cfRule type="expression" dxfId="616" priority="833" stopIfTrue="1">
      <formula>$AP5="So"</formula>
    </cfRule>
  </conditionalFormatting>
  <conditionalFormatting sqref="AT6">
    <cfRule type="expression" dxfId="615" priority="829" stopIfTrue="1">
      <formula>$AP6="Sa"</formula>
    </cfRule>
    <cfRule type="expression" dxfId="614" priority="830" stopIfTrue="1">
      <formula>$AP6="So"</formula>
    </cfRule>
  </conditionalFormatting>
  <conditionalFormatting sqref="AT7">
    <cfRule type="expression" dxfId="613" priority="826" stopIfTrue="1">
      <formula>$AP7="Sa"</formula>
    </cfRule>
    <cfRule type="expression" dxfId="612" priority="827" stopIfTrue="1">
      <formula>$AP7="So"</formula>
    </cfRule>
  </conditionalFormatting>
  <conditionalFormatting sqref="AT8">
    <cfRule type="expression" dxfId="611" priority="823" stopIfTrue="1">
      <formula>$AP8="Sa"</formula>
    </cfRule>
    <cfRule type="expression" dxfId="610" priority="824" stopIfTrue="1">
      <formula>$AP8="So"</formula>
    </cfRule>
  </conditionalFormatting>
  <conditionalFormatting sqref="AT9">
    <cfRule type="expression" dxfId="609" priority="820" stopIfTrue="1">
      <formula>$AP9="Sa"</formula>
    </cfRule>
    <cfRule type="expression" dxfId="608" priority="821" stopIfTrue="1">
      <formula>$AP9="So"</formula>
    </cfRule>
  </conditionalFormatting>
  <conditionalFormatting sqref="AT10">
    <cfRule type="expression" dxfId="607" priority="817" stopIfTrue="1">
      <formula>$AP10="Sa"</formula>
    </cfRule>
    <cfRule type="expression" dxfId="606" priority="818" stopIfTrue="1">
      <formula>$AP10="So"</formula>
    </cfRule>
  </conditionalFormatting>
  <conditionalFormatting sqref="AT11">
    <cfRule type="expression" dxfId="605" priority="814" stopIfTrue="1">
      <formula>$AP11="Sa"</formula>
    </cfRule>
    <cfRule type="expression" dxfId="604" priority="815" stopIfTrue="1">
      <formula>$AP11="So"</formula>
    </cfRule>
  </conditionalFormatting>
  <conditionalFormatting sqref="AT12">
    <cfRule type="expression" dxfId="603" priority="811" stopIfTrue="1">
      <formula>$AP12="Sa"</formula>
    </cfRule>
    <cfRule type="expression" dxfId="602" priority="812" stopIfTrue="1">
      <formula>$AP12="So"</formula>
    </cfRule>
  </conditionalFormatting>
  <conditionalFormatting sqref="AT13">
    <cfRule type="expression" dxfId="601" priority="808" stopIfTrue="1">
      <formula>$AP13="Sa"</formula>
    </cfRule>
    <cfRule type="expression" dxfId="600" priority="809" stopIfTrue="1">
      <formula>$AP13="So"</formula>
    </cfRule>
  </conditionalFormatting>
  <conditionalFormatting sqref="AT14">
    <cfRule type="expression" dxfId="599" priority="805" stopIfTrue="1">
      <formula>$AP14="Sa"</formula>
    </cfRule>
    <cfRule type="expression" dxfId="598" priority="806" stopIfTrue="1">
      <formula>$AP14="So"</formula>
    </cfRule>
  </conditionalFormatting>
  <conditionalFormatting sqref="AT15">
    <cfRule type="expression" dxfId="597" priority="802" stopIfTrue="1">
      <formula>$AP15="Sa"</formula>
    </cfRule>
    <cfRule type="expression" dxfId="596" priority="803" stopIfTrue="1">
      <formula>$AP15="So"</formula>
    </cfRule>
  </conditionalFormatting>
  <conditionalFormatting sqref="AT16">
    <cfRule type="expression" dxfId="595" priority="799" stopIfTrue="1">
      <formula>$AP16="Sa"</formula>
    </cfRule>
    <cfRule type="expression" dxfId="594" priority="800" stopIfTrue="1">
      <formula>$AP16="So"</formula>
    </cfRule>
  </conditionalFormatting>
  <conditionalFormatting sqref="AT17">
    <cfRule type="expression" dxfId="593" priority="796" stopIfTrue="1">
      <formula>$AP17="Sa"</formula>
    </cfRule>
    <cfRule type="expression" dxfId="592" priority="797" stopIfTrue="1">
      <formula>$AP17="So"</formula>
    </cfRule>
  </conditionalFormatting>
  <conditionalFormatting sqref="AT18">
    <cfRule type="expression" dxfId="591" priority="793" stopIfTrue="1">
      <formula>$AP18="Sa"</formula>
    </cfRule>
    <cfRule type="expression" dxfId="590" priority="794" stopIfTrue="1">
      <formula>$AP18="So"</formula>
    </cfRule>
  </conditionalFormatting>
  <conditionalFormatting sqref="AT19">
    <cfRule type="expression" dxfId="589" priority="790" stopIfTrue="1">
      <formula>$AP19="Sa"</formula>
    </cfRule>
    <cfRule type="expression" dxfId="588" priority="791" stopIfTrue="1">
      <formula>$AP19="So"</formula>
    </cfRule>
  </conditionalFormatting>
  <conditionalFormatting sqref="AT20">
    <cfRule type="expression" dxfId="587" priority="787" stopIfTrue="1">
      <formula>$AP20="Sa"</formula>
    </cfRule>
    <cfRule type="expression" dxfId="586" priority="788" stopIfTrue="1">
      <formula>$AP20="So"</formula>
    </cfRule>
  </conditionalFormatting>
  <conditionalFormatting sqref="AT21">
    <cfRule type="expression" dxfId="585" priority="784" stopIfTrue="1">
      <formula>$AP21="Sa"</formula>
    </cfRule>
    <cfRule type="expression" dxfId="584" priority="785" stopIfTrue="1">
      <formula>$AP21="So"</formula>
    </cfRule>
  </conditionalFormatting>
  <conditionalFormatting sqref="AT22">
    <cfRule type="expression" dxfId="583" priority="781" stopIfTrue="1">
      <formula>$AP22="Sa"</formula>
    </cfRule>
    <cfRule type="expression" dxfId="582" priority="782" stopIfTrue="1">
      <formula>$AP22="So"</formula>
    </cfRule>
  </conditionalFormatting>
  <conditionalFormatting sqref="AT23">
    <cfRule type="expression" dxfId="581" priority="778" stopIfTrue="1">
      <formula>$AP23="Sa"</formula>
    </cfRule>
    <cfRule type="expression" dxfId="580" priority="779" stopIfTrue="1">
      <formula>$AP23="So"</formula>
    </cfRule>
  </conditionalFormatting>
  <conditionalFormatting sqref="AT24">
    <cfRule type="expression" dxfId="579" priority="775" stopIfTrue="1">
      <formula>$AP24="Sa"</formula>
    </cfRule>
    <cfRule type="expression" dxfId="578" priority="776" stopIfTrue="1">
      <formula>$AP24="So"</formula>
    </cfRule>
  </conditionalFormatting>
  <conditionalFormatting sqref="AT25">
    <cfRule type="expression" dxfId="577" priority="772" stopIfTrue="1">
      <formula>$AP25="Sa"</formula>
    </cfRule>
    <cfRule type="expression" dxfId="576" priority="773" stopIfTrue="1">
      <formula>$AP25="So"</formula>
    </cfRule>
  </conditionalFormatting>
  <conditionalFormatting sqref="AT26">
    <cfRule type="expression" dxfId="575" priority="769" stopIfTrue="1">
      <formula>$AP26="Sa"</formula>
    </cfRule>
    <cfRule type="expression" dxfId="574" priority="770" stopIfTrue="1">
      <formula>$AP26="So"</formula>
    </cfRule>
  </conditionalFormatting>
  <conditionalFormatting sqref="AT27">
    <cfRule type="expression" dxfId="573" priority="766" stopIfTrue="1">
      <formula>$AP27="Sa"</formula>
    </cfRule>
    <cfRule type="expression" dxfId="572" priority="767" stopIfTrue="1">
      <formula>$AP27="So"</formula>
    </cfRule>
  </conditionalFormatting>
  <conditionalFormatting sqref="AT28">
    <cfRule type="expression" dxfId="571" priority="763" stopIfTrue="1">
      <formula>$AP28="Sa"</formula>
    </cfRule>
    <cfRule type="expression" dxfId="570" priority="764" stopIfTrue="1">
      <formula>$AP28="So"</formula>
    </cfRule>
  </conditionalFormatting>
  <conditionalFormatting sqref="AT29">
    <cfRule type="expression" dxfId="569" priority="760" stopIfTrue="1">
      <formula>$AP29="Sa"</formula>
    </cfRule>
    <cfRule type="expression" dxfId="568" priority="761" stopIfTrue="1">
      <formula>$AP29="So"</formula>
    </cfRule>
  </conditionalFormatting>
  <conditionalFormatting sqref="AT30">
    <cfRule type="expression" dxfId="567" priority="757" stopIfTrue="1">
      <formula>$AP30="Sa"</formula>
    </cfRule>
    <cfRule type="expression" dxfId="566" priority="758" stopIfTrue="1">
      <formula>$AP30="So"</formula>
    </cfRule>
  </conditionalFormatting>
  <conditionalFormatting sqref="AT31">
    <cfRule type="expression" dxfId="565" priority="754" stopIfTrue="1">
      <formula>$AP31="Sa"</formula>
    </cfRule>
    <cfRule type="expression" dxfId="564" priority="755" stopIfTrue="1">
      <formula>$AP31="So"</formula>
    </cfRule>
  </conditionalFormatting>
  <conditionalFormatting sqref="AT32">
    <cfRule type="expression" dxfId="563" priority="751" stopIfTrue="1">
      <formula>$AP32="Sa"</formula>
    </cfRule>
    <cfRule type="expression" dxfId="562" priority="752" stopIfTrue="1">
      <formula>$AP32="So"</formula>
    </cfRule>
  </conditionalFormatting>
  <conditionalFormatting sqref="AT33">
    <cfRule type="expression" dxfId="561" priority="748" stopIfTrue="1">
      <formula>$AP33="Sa"</formula>
    </cfRule>
    <cfRule type="expression" dxfId="560" priority="749" stopIfTrue="1">
      <formula>$AP33="So"</formula>
    </cfRule>
  </conditionalFormatting>
  <conditionalFormatting sqref="AT34">
    <cfRule type="expression" dxfId="559" priority="745" stopIfTrue="1">
      <formula>$AP34="Sa"</formula>
    </cfRule>
    <cfRule type="expression" dxfId="558" priority="746" stopIfTrue="1">
      <formula>$AP34="So"</formula>
    </cfRule>
  </conditionalFormatting>
  <conditionalFormatting sqref="G4">
    <cfRule type="expression" dxfId="557" priority="742" stopIfTrue="1">
      <formula>$B4="Sa"</formula>
    </cfRule>
    <cfRule type="expression" dxfId="556" priority="743" stopIfTrue="1">
      <formula>$B4="So"</formula>
    </cfRule>
  </conditionalFormatting>
  <conditionalFormatting sqref="G5">
    <cfRule type="expression" dxfId="555" priority="738" stopIfTrue="1">
      <formula>$B5="Sa"</formula>
    </cfRule>
    <cfRule type="expression" dxfId="554" priority="739" stopIfTrue="1">
      <formula>$B5="So"</formula>
    </cfRule>
  </conditionalFormatting>
  <conditionalFormatting sqref="G6">
    <cfRule type="expression" dxfId="553" priority="734" stopIfTrue="1">
      <formula>$B6="Sa"</formula>
    </cfRule>
    <cfRule type="expression" dxfId="552" priority="735" stopIfTrue="1">
      <formula>$B6="So"</formula>
    </cfRule>
  </conditionalFormatting>
  <conditionalFormatting sqref="G7">
    <cfRule type="expression" dxfId="551" priority="730" stopIfTrue="1">
      <formula>$B7="Sa"</formula>
    </cfRule>
    <cfRule type="expression" dxfId="550" priority="731" stopIfTrue="1">
      <formula>$B7="So"</formula>
    </cfRule>
  </conditionalFormatting>
  <conditionalFormatting sqref="G8">
    <cfRule type="expression" dxfId="549" priority="726" stopIfTrue="1">
      <formula>$B8="Sa"</formula>
    </cfRule>
    <cfRule type="expression" dxfId="548" priority="727" stopIfTrue="1">
      <formula>$B8="So"</formula>
    </cfRule>
  </conditionalFormatting>
  <conditionalFormatting sqref="G9">
    <cfRule type="expression" dxfId="547" priority="722" stopIfTrue="1">
      <formula>$B9="Sa"</formula>
    </cfRule>
    <cfRule type="expression" dxfId="546" priority="723" stopIfTrue="1">
      <formula>$B9="So"</formula>
    </cfRule>
  </conditionalFormatting>
  <conditionalFormatting sqref="G10">
    <cfRule type="expression" dxfId="545" priority="718" stopIfTrue="1">
      <formula>$B10="Sa"</formula>
    </cfRule>
    <cfRule type="expression" dxfId="544" priority="719" stopIfTrue="1">
      <formula>$B10="So"</formula>
    </cfRule>
  </conditionalFormatting>
  <conditionalFormatting sqref="G11">
    <cfRule type="expression" dxfId="543" priority="714" stopIfTrue="1">
      <formula>$B11="Sa"</formula>
    </cfRule>
    <cfRule type="expression" dxfId="542" priority="715" stopIfTrue="1">
      <formula>$B11="So"</formula>
    </cfRule>
  </conditionalFormatting>
  <conditionalFormatting sqref="G12">
    <cfRule type="expression" dxfId="541" priority="710" stopIfTrue="1">
      <formula>$B12="Sa"</formula>
    </cfRule>
    <cfRule type="expression" dxfId="540" priority="711" stopIfTrue="1">
      <formula>$B12="So"</formula>
    </cfRule>
  </conditionalFormatting>
  <conditionalFormatting sqref="G13">
    <cfRule type="expression" dxfId="539" priority="706" stopIfTrue="1">
      <formula>$B13="Sa"</formula>
    </cfRule>
    <cfRule type="expression" dxfId="538" priority="707" stopIfTrue="1">
      <formula>$B13="So"</formula>
    </cfRule>
  </conditionalFormatting>
  <conditionalFormatting sqref="G14">
    <cfRule type="expression" dxfId="537" priority="702" stopIfTrue="1">
      <formula>$B14="Sa"</formula>
    </cfRule>
    <cfRule type="expression" dxfId="536" priority="703" stopIfTrue="1">
      <formula>$B14="So"</formula>
    </cfRule>
  </conditionalFormatting>
  <conditionalFormatting sqref="G15">
    <cfRule type="expression" dxfId="535" priority="698" stopIfTrue="1">
      <formula>$B15="Sa"</formula>
    </cfRule>
    <cfRule type="expression" dxfId="534" priority="699" stopIfTrue="1">
      <formula>$B15="So"</formula>
    </cfRule>
  </conditionalFormatting>
  <conditionalFormatting sqref="G16">
    <cfRule type="expression" dxfId="533" priority="694" stopIfTrue="1">
      <formula>$B16="Sa"</formula>
    </cfRule>
    <cfRule type="expression" dxfId="532" priority="695" stopIfTrue="1">
      <formula>$B16="So"</formula>
    </cfRule>
  </conditionalFormatting>
  <conditionalFormatting sqref="G17">
    <cfRule type="expression" dxfId="531" priority="690" stopIfTrue="1">
      <formula>$B17="Sa"</formula>
    </cfRule>
    <cfRule type="expression" dxfId="530" priority="691" stopIfTrue="1">
      <formula>$B17="So"</formula>
    </cfRule>
  </conditionalFormatting>
  <conditionalFormatting sqref="G18">
    <cfRule type="expression" dxfId="529" priority="686" stopIfTrue="1">
      <formula>$B18="Sa"</formula>
    </cfRule>
    <cfRule type="expression" dxfId="528" priority="687" stopIfTrue="1">
      <formula>$B18="So"</formula>
    </cfRule>
  </conditionalFormatting>
  <conditionalFormatting sqref="G19">
    <cfRule type="expression" dxfId="527" priority="682" stopIfTrue="1">
      <formula>$B19="Sa"</formula>
    </cfRule>
    <cfRule type="expression" dxfId="526" priority="683" stopIfTrue="1">
      <formula>$B19="So"</formula>
    </cfRule>
  </conditionalFormatting>
  <conditionalFormatting sqref="G20">
    <cfRule type="expression" dxfId="525" priority="678" stopIfTrue="1">
      <formula>$B20="Sa"</formula>
    </cfRule>
    <cfRule type="expression" dxfId="524" priority="679" stopIfTrue="1">
      <formula>$B20="So"</formula>
    </cfRule>
  </conditionalFormatting>
  <conditionalFormatting sqref="G21">
    <cfRule type="expression" dxfId="523" priority="674" stopIfTrue="1">
      <formula>$B21="Sa"</formula>
    </cfRule>
    <cfRule type="expression" dxfId="522" priority="675" stopIfTrue="1">
      <formula>$B21="So"</formula>
    </cfRule>
  </conditionalFormatting>
  <conditionalFormatting sqref="G22">
    <cfRule type="expression" dxfId="521" priority="670" stopIfTrue="1">
      <formula>$B22="Sa"</formula>
    </cfRule>
    <cfRule type="expression" dxfId="520" priority="671" stopIfTrue="1">
      <formula>$B22="So"</formula>
    </cfRule>
  </conditionalFormatting>
  <conditionalFormatting sqref="G23">
    <cfRule type="expression" dxfId="519" priority="666" stopIfTrue="1">
      <formula>$B23="Sa"</formula>
    </cfRule>
    <cfRule type="expression" dxfId="518" priority="667" stopIfTrue="1">
      <formula>$B23="So"</formula>
    </cfRule>
  </conditionalFormatting>
  <conditionalFormatting sqref="G24">
    <cfRule type="expression" dxfId="517" priority="662" stopIfTrue="1">
      <formula>$B24="Sa"</formula>
    </cfRule>
    <cfRule type="expression" dxfId="516" priority="663" stopIfTrue="1">
      <formula>$B24="So"</formula>
    </cfRule>
  </conditionalFormatting>
  <conditionalFormatting sqref="G25">
    <cfRule type="expression" dxfId="515" priority="658" stopIfTrue="1">
      <formula>$B25="Sa"</formula>
    </cfRule>
    <cfRule type="expression" dxfId="514" priority="659" stopIfTrue="1">
      <formula>$B25="So"</formula>
    </cfRule>
  </conditionalFormatting>
  <conditionalFormatting sqref="G26">
    <cfRule type="expression" dxfId="513" priority="654" stopIfTrue="1">
      <formula>$B26="Sa"</formula>
    </cfRule>
    <cfRule type="expression" dxfId="512" priority="655" stopIfTrue="1">
      <formula>$B26="So"</formula>
    </cfRule>
  </conditionalFormatting>
  <conditionalFormatting sqref="G27">
    <cfRule type="expression" dxfId="511" priority="650" stopIfTrue="1">
      <formula>$B27="Sa"</formula>
    </cfRule>
    <cfRule type="expression" dxfId="510" priority="651" stopIfTrue="1">
      <formula>$B27="So"</formula>
    </cfRule>
  </conditionalFormatting>
  <conditionalFormatting sqref="G28">
    <cfRule type="expression" dxfId="509" priority="646" stopIfTrue="1">
      <formula>$B28="Sa"</formula>
    </cfRule>
    <cfRule type="expression" dxfId="508" priority="647" stopIfTrue="1">
      <formula>$B28="So"</formula>
    </cfRule>
  </conditionalFormatting>
  <conditionalFormatting sqref="G29">
    <cfRule type="expression" dxfId="507" priority="642" stopIfTrue="1">
      <formula>$B29="Sa"</formula>
    </cfRule>
    <cfRule type="expression" dxfId="506" priority="643" stopIfTrue="1">
      <formula>$B29="So"</formula>
    </cfRule>
  </conditionalFormatting>
  <conditionalFormatting sqref="G30">
    <cfRule type="expression" dxfId="505" priority="638" stopIfTrue="1">
      <formula>$B30="Sa"</formula>
    </cfRule>
    <cfRule type="expression" dxfId="504" priority="639" stopIfTrue="1">
      <formula>$B30="So"</formula>
    </cfRule>
  </conditionalFormatting>
  <conditionalFormatting sqref="G31">
    <cfRule type="expression" dxfId="503" priority="634" stopIfTrue="1">
      <formula>$B31="Sa"</formula>
    </cfRule>
    <cfRule type="expression" dxfId="502" priority="635" stopIfTrue="1">
      <formula>$B31="So"</formula>
    </cfRule>
  </conditionalFormatting>
  <conditionalFormatting sqref="G32">
    <cfRule type="expression" dxfId="501" priority="630" stopIfTrue="1">
      <formula>$B32="Sa"</formula>
    </cfRule>
    <cfRule type="expression" dxfId="500" priority="631" stopIfTrue="1">
      <formula>$B32="So"</formula>
    </cfRule>
  </conditionalFormatting>
  <conditionalFormatting sqref="G33">
    <cfRule type="expression" dxfId="499" priority="623" stopIfTrue="1">
      <formula>$B33="Sa"</formula>
    </cfRule>
    <cfRule type="expression" dxfId="498" priority="624" stopIfTrue="1">
      <formula>$B33="So"</formula>
    </cfRule>
  </conditionalFormatting>
  <conditionalFormatting sqref="G34">
    <cfRule type="expression" dxfId="497" priority="619" stopIfTrue="1">
      <formula>$B34="Sa"</formula>
    </cfRule>
    <cfRule type="expression" dxfId="496" priority="620" stopIfTrue="1">
      <formula>$B34="So"</formula>
    </cfRule>
  </conditionalFormatting>
  <conditionalFormatting sqref="O4">
    <cfRule type="expression" dxfId="495" priority="615" stopIfTrue="1">
      <formula>$J4="Sa"</formula>
    </cfRule>
    <cfRule type="expression" dxfId="494" priority="616" stopIfTrue="1">
      <formula>$J4="So"</formula>
    </cfRule>
  </conditionalFormatting>
  <conditionalFormatting sqref="O5">
    <cfRule type="expression" dxfId="493" priority="611" stopIfTrue="1">
      <formula>$J5="Sa"</formula>
    </cfRule>
    <cfRule type="expression" dxfId="492" priority="612" stopIfTrue="1">
      <formula>$J5="So"</formula>
    </cfRule>
  </conditionalFormatting>
  <conditionalFormatting sqref="O6">
    <cfRule type="expression" dxfId="491" priority="607" stopIfTrue="1">
      <formula>$J6="Sa"</formula>
    </cfRule>
    <cfRule type="expression" dxfId="490" priority="608" stopIfTrue="1">
      <formula>$J6="So"</formula>
    </cfRule>
  </conditionalFormatting>
  <conditionalFormatting sqref="O7">
    <cfRule type="expression" dxfId="489" priority="603" stopIfTrue="1">
      <formula>$J7="Sa"</formula>
    </cfRule>
    <cfRule type="expression" dxfId="488" priority="604" stopIfTrue="1">
      <formula>$J7="So"</formula>
    </cfRule>
  </conditionalFormatting>
  <conditionalFormatting sqref="O8">
    <cfRule type="expression" dxfId="487" priority="599" stopIfTrue="1">
      <formula>$J8="Sa"</formula>
    </cfRule>
    <cfRule type="expression" dxfId="486" priority="600" stopIfTrue="1">
      <formula>$J8="So"</formula>
    </cfRule>
  </conditionalFormatting>
  <conditionalFormatting sqref="O9">
    <cfRule type="expression" dxfId="485" priority="595" stopIfTrue="1">
      <formula>$J9="Sa"</formula>
    </cfRule>
    <cfRule type="expression" dxfId="484" priority="596" stopIfTrue="1">
      <formula>$J9="So"</formula>
    </cfRule>
  </conditionalFormatting>
  <conditionalFormatting sqref="O10">
    <cfRule type="expression" dxfId="483" priority="591" stopIfTrue="1">
      <formula>$J10="Sa"</formula>
    </cfRule>
    <cfRule type="expression" dxfId="482" priority="592" stopIfTrue="1">
      <formula>$J10="So"</formula>
    </cfRule>
  </conditionalFormatting>
  <conditionalFormatting sqref="O11">
    <cfRule type="expression" dxfId="481" priority="587" stopIfTrue="1">
      <formula>$J11="Sa"</formula>
    </cfRule>
    <cfRule type="expression" dxfId="480" priority="588" stopIfTrue="1">
      <formula>$J11="So"</formula>
    </cfRule>
  </conditionalFormatting>
  <conditionalFormatting sqref="O12">
    <cfRule type="expression" dxfId="479" priority="583" stopIfTrue="1">
      <formula>$J12="Sa"</formula>
    </cfRule>
    <cfRule type="expression" dxfId="478" priority="584" stopIfTrue="1">
      <formula>$J12="So"</formula>
    </cfRule>
  </conditionalFormatting>
  <conditionalFormatting sqref="O13">
    <cfRule type="expression" dxfId="477" priority="579" stopIfTrue="1">
      <formula>$J13="Sa"</formula>
    </cfRule>
    <cfRule type="expression" dxfId="476" priority="580" stopIfTrue="1">
      <formula>$J13="So"</formula>
    </cfRule>
  </conditionalFormatting>
  <conditionalFormatting sqref="O14">
    <cfRule type="expression" dxfId="475" priority="575" stopIfTrue="1">
      <formula>$J14="Sa"</formula>
    </cfRule>
    <cfRule type="expression" dxfId="474" priority="576" stopIfTrue="1">
      <formula>$J14="So"</formula>
    </cfRule>
  </conditionalFormatting>
  <conditionalFormatting sqref="O15">
    <cfRule type="expression" dxfId="473" priority="571" stopIfTrue="1">
      <formula>$J15="Sa"</formula>
    </cfRule>
    <cfRule type="expression" dxfId="472" priority="572" stopIfTrue="1">
      <formula>$J15="So"</formula>
    </cfRule>
  </conditionalFormatting>
  <conditionalFormatting sqref="O16">
    <cfRule type="expression" dxfId="471" priority="567" stopIfTrue="1">
      <formula>$J16="Sa"</formula>
    </cfRule>
    <cfRule type="expression" dxfId="470" priority="568" stopIfTrue="1">
      <formula>$J16="So"</formula>
    </cfRule>
  </conditionalFormatting>
  <conditionalFormatting sqref="O17">
    <cfRule type="expression" dxfId="469" priority="563" stopIfTrue="1">
      <formula>$J17="Sa"</formula>
    </cfRule>
    <cfRule type="expression" dxfId="468" priority="564" stopIfTrue="1">
      <formula>$J17="So"</formula>
    </cfRule>
  </conditionalFormatting>
  <conditionalFormatting sqref="O18">
    <cfRule type="expression" dxfId="467" priority="559" stopIfTrue="1">
      <formula>$J18="Sa"</formula>
    </cfRule>
    <cfRule type="expression" dxfId="466" priority="560" stopIfTrue="1">
      <formula>$J18="So"</formula>
    </cfRule>
  </conditionalFormatting>
  <conditionalFormatting sqref="O19">
    <cfRule type="expression" dxfId="465" priority="555" stopIfTrue="1">
      <formula>$J19="Sa"</formula>
    </cfRule>
    <cfRule type="expression" dxfId="464" priority="556" stopIfTrue="1">
      <formula>$J19="So"</formula>
    </cfRule>
  </conditionalFormatting>
  <conditionalFormatting sqref="O20">
    <cfRule type="expression" dxfId="463" priority="551" stopIfTrue="1">
      <formula>$J20="Sa"</formula>
    </cfRule>
    <cfRule type="expression" dxfId="462" priority="552" stopIfTrue="1">
      <formula>$J20="So"</formula>
    </cfRule>
  </conditionalFormatting>
  <conditionalFormatting sqref="O21">
    <cfRule type="expression" dxfId="461" priority="547" stopIfTrue="1">
      <formula>$J21="Sa"</formula>
    </cfRule>
    <cfRule type="expression" dxfId="460" priority="548" stopIfTrue="1">
      <formula>$J21="So"</formula>
    </cfRule>
  </conditionalFormatting>
  <conditionalFormatting sqref="O22">
    <cfRule type="expression" dxfId="459" priority="543" stopIfTrue="1">
      <formula>$J22="Sa"</formula>
    </cfRule>
    <cfRule type="expression" dxfId="458" priority="544" stopIfTrue="1">
      <formula>$J22="So"</formula>
    </cfRule>
  </conditionalFormatting>
  <conditionalFormatting sqref="O23">
    <cfRule type="expression" dxfId="457" priority="539" stopIfTrue="1">
      <formula>$J23="Sa"</formula>
    </cfRule>
    <cfRule type="expression" dxfId="456" priority="540" stopIfTrue="1">
      <formula>$J23="So"</formula>
    </cfRule>
  </conditionalFormatting>
  <conditionalFormatting sqref="O24">
    <cfRule type="expression" dxfId="455" priority="535" stopIfTrue="1">
      <formula>$J24="Sa"</formula>
    </cfRule>
    <cfRule type="expression" dxfId="454" priority="536" stopIfTrue="1">
      <formula>$J24="So"</formula>
    </cfRule>
  </conditionalFormatting>
  <conditionalFormatting sqref="O25">
    <cfRule type="expression" dxfId="453" priority="531" stopIfTrue="1">
      <formula>$J25="Sa"</formula>
    </cfRule>
    <cfRule type="expression" dxfId="452" priority="532" stopIfTrue="1">
      <formula>$J25="So"</formula>
    </cfRule>
  </conditionalFormatting>
  <conditionalFormatting sqref="O26">
    <cfRule type="expression" dxfId="451" priority="527" stopIfTrue="1">
      <formula>$J26="Sa"</formula>
    </cfRule>
    <cfRule type="expression" dxfId="450" priority="528" stopIfTrue="1">
      <formula>$J26="So"</formula>
    </cfRule>
  </conditionalFormatting>
  <conditionalFormatting sqref="O27">
    <cfRule type="expression" dxfId="449" priority="523" stopIfTrue="1">
      <formula>$J27="Sa"</formula>
    </cfRule>
    <cfRule type="expression" dxfId="448" priority="524" stopIfTrue="1">
      <formula>$J27="So"</formula>
    </cfRule>
  </conditionalFormatting>
  <conditionalFormatting sqref="O28">
    <cfRule type="expression" dxfId="447" priority="519" stopIfTrue="1">
      <formula>$J28="Sa"</formula>
    </cfRule>
    <cfRule type="expression" dxfId="446" priority="520" stopIfTrue="1">
      <formula>$J28="So"</formula>
    </cfRule>
  </conditionalFormatting>
  <conditionalFormatting sqref="O29">
    <cfRule type="expression" dxfId="445" priority="515" stopIfTrue="1">
      <formula>$J29="Sa"</formula>
    </cfRule>
    <cfRule type="expression" dxfId="444" priority="516" stopIfTrue="1">
      <formula>$J29="So"</formula>
    </cfRule>
  </conditionalFormatting>
  <conditionalFormatting sqref="O30">
    <cfRule type="expression" dxfId="443" priority="511" stopIfTrue="1">
      <formula>$J30="Sa"</formula>
    </cfRule>
    <cfRule type="expression" dxfId="442" priority="512" stopIfTrue="1">
      <formula>$J30="So"</formula>
    </cfRule>
  </conditionalFormatting>
  <conditionalFormatting sqref="O31">
    <cfRule type="expression" dxfId="441" priority="507" stopIfTrue="1">
      <formula>$J31="Sa"</formula>
    </cfRule>
    <cfRule type="expression" dxfId="440" priority="508" stopIfTrue="1">
      <formula>$J31="So"</formula>
    </cfRule>
  </conditionalFormatting>
  <conditionalFormatting sqref="O32">
    <cfRule type="expression" dxfId="439" priority="503" stopIfTrue="1">
      <formula>$J32="Sa"</formula>
    </cfRule>
    <cfRule type="expression" dxfId="438" priority="504" stopIfTrue="1">
      <formula>$J32="So"</formula>
    </cfRule>
  </conditionalFormatting>
  <conditionalFormatting sqref="O33">
    <cfRule type="expression" dxfId="437" priority="499" stopIfTrue="1">
      <formula>$J33="Sa"</formula>
    </cfRule>
    <cfRule type="expression" dxfId="436" priority="500" stopIfTrue="1">
      <formula>$J33="So"</formula>
    </cfRule>
  </conditionalFormatting>
  <conditionalFormatting sqref="O34">
    <cfRule type="expression" dxfId="435" priority="495" stopIfTrue="1">
      <formula>$J34="Sa"</formula>
    </cfRule>
    <cfRule type="expression" dxfId="434" priority="496" stopIfTrue="1">
      <formula>$J34="So"</formula>
    </cfRule>
  </conditionalFormatting>
  <conditionalFormatting sqref="W4">
    <cfRule type="expression" dxfId="433" priority="491" stopIfTrue="1">
      <formula>$R4="Sa"</formula>
    </cfRule>
    <cfRule type="expression" dxfId="432" priority="492" stopIfTrue="1">
      <formula>$R4="So"</formula>
    </cfRule>
  </conditionalFormatting>
  <conditionalFormatting sqref="W5">
    <cfRule type="expression" dxfId="431" priority="487" stopIfTrue="1">
      <formula>$R5="Sa"</formula>
    </cfRule>
    <cfRule type="expression" dxfId="430" priority="488" stopIfTrue="1">
      <formula>$R5="So"</formula>
    </cfRule>
  </conditionalFormatting>
  <conditionalFormatting sqref="W6">
    <cfRule type="expression" dxfId="429" priority="483" stopIfTrue="1">
      <formula>$R6="Sa"</formula>
    </cfRule>
    <cfRule type="expression" dxfId="428" priority="484" stopIfTrue="1">
      <formula>$R6="So"</formula>
    </cfRule>
  </conditionalFormatting>
  <conditionalFormatting sqref="W7">
    <cfRule type="expression" dxfId="427" priority="479" stopIfTrue="1">
      <formula>$R7="Sa"</formula>
    </cfRule>
    <cfRule type="expression" dxfId="426" priority="480" stopIfTrue="1">
      <formula>$R7="So"</formula>
    </cfRule>
  </conditionalFormatting>
  <conditionalFormatting sqref="W8">
    <cfRule type="expression" dxfId="425" priority="475" stopIfTrue="1">
      <formula>$R8="Sa"</formula>
    </cfRule>
    <cfRule type="expression" dxfId="424" priority="476" stopIfTrue="1">
      <formula>$R8="So"</formula>
    </cfRule>
  </conditionalFormatting>
  <conditionalFormatting sqref="W9">
    <cfRule type="expression" dxfId="423" priority="471" stopIfTrue="1">
      <formula>$R9="Sa"</formula>
    </cfRule>
    <cfRule type="expression" dxfId="422" priority="472" stopIfTrue="1">
      <formula>$R9="So"</formula>
    </cfRule>
  </conditionalFormatting>
  <conditionalFormatting sqref="W10">
    <cfRule type="expression" dxfId="421" priority="467" stopIfTrue="1">
      <formula>$R10="Sa"</formula>
    </cfRule>
    <cfRule type="expression" dxfId="420" priority="468" stopIfTrue="1">
      <formula>$R10="So"</formula>
    </cfRule>
  </conditionalFormatting>
  <conditionalFormatting sqref="W11">
    <cfRule type="expression" dxfId="419" priority="463" stopIfTrue="1">
      <formula>$R11="Sa"</formula>
    </cfRule>
    <cfRule type="expression" dxfId="418" priority="464" stopIfTrue="1">
      <formula>$R11="So"</formula>
    </cfRule>
  </conditionalFormatting>
  <conditionalFormatting sqref="W12">
    <cfRule type="expression" dxfId="417" priority="459" stopIfTrue="1">
      <formula>$R12="Sa"</formula>
    </cfRule>
    <cfRule type="expression" dxfId="416" priority="460" stopIfTrue="1">
      <formula>$R12="So"</formula>
    </cfRule>
  </conditionalFormatting>
  <conditionalFormatting sqref="W13">
    <cfRule type="expression" dxfId="415" priority="455" stopIfTrue="1">
      <formula>$R13="Sa"</formula>
    </cfRule>
    <cfRule type="expression" dxfId="414" priority="456" stopIfTrue="1">
      <formula>$R13="So"</formula>
    </cfRule>
  </conditionalFormatting>
  <conditionalFormatting sqref="W14">
    <cfRule type="expression" dxfId="413" priority="451" stopIfTrue="1">
      <formula>$R14="Sa"</formula>
    </cfRule>
    <cfRule type="expression" dxfId="412" priority="452" stopIfTrue="1">
      <formula>$R14="So"</formula>
    </cfRule>
  </conditionalFormatting>
  <conditionalFormatting sqref="W15">
    <cfRule type="expression" dxfId="411" priority="447" stopIfTrue="1">
      <formula>$R15="Sa"</formula>
    </cfRule>
    <cfRule type="expression" dxfId="410" priority="448" stopIfTrue="1">
      <formula>$R15="So"</formula>
    </cfRule>
  </conditionalFormatting>
  <conditionalFormatting sqref="W16">
    <cfRule type="expression" dxfId="409" priority="443" stopIfTrue="1">
      <formula>$R16="Sa"</formula>
    </cfRule>
    <cfRule type="expression" dxfId="408" priority="444" stopIfTrue="1">
      <formula>$R16="So"</formula>
    </cfRule>
  </conditionalFormatting>
  <conditionalFormatting sqref="W17">
    <cfRule type="expression" dxfId="407" priority="439" stopIfTrue="1">
      <formula>$R17="Sa"</formula>
    </cfRule>
    <cfRule type="expression" dxfId="406" priority="440" stopIfTrue="1">
      <formula>$R17="So"</formula>
    </cfRule>
  </conditionalFormatting>
  <conditionalFormatting sqref="W18">
    <cfRule type="expression" dxfId="405" priority="435" stopIfTrue="1">
      <formula>$R18="Sa"</formula>
    </cfRule>
    <cfRule type="expression" dxfId="404" priority="436" stopIfTrue="1">
      <formula>$R18="So"</formula>
    </cfRule>
  </conditionalFormatting>
  <conditionalFormatting sqref="W19">
    <cfRule type="expression" dxfId="403" priority="431" stopIfTrue="1">
      <formula>$R19="Sa"</formula>
    </cfRule>
    <cfRule type="expression" dxfId="402" priority="432" stopIfTrue="1">
      <formula>$R19="So"</formula>
    </cfRule>
  </conditionalFormatting>
  <conditionalFormatting sqref="W20">
    <cfRule type="expression" dxfId="401" priority="427" stopIfTrue="1">
      <formula>$R20="Sa"</formula>
    </cfRule>
    <cfRule type="expression" dxfId="400" priority="428" stopIfTrue="1">
      <formula>$R20="So"</formula>
    </cfRule>
  </conditionalFormatting>
  <conditionalFormatting sqref="W21">
    <cfRule type="expression" dxfId="399" priority="423" stopIfTrue="1">
      <formula>$R21="Sa"</formula>
    </cfRule>
    <cfRule type="expression" dxfId="398" priority="424" stopIfTrue="1">
      <formula>$R21="So"</formula>
    </cfRule>
  </conditionalFormatting>
  <conditionalFormatting sqref="W22">
    <cfRule type="expression" dxfId="397" priority="419" stopIfTrue="1">
      <formula>$R22="Sa"</formula>
    </cfRule>
    <cfRule type="expression" dxfId="396" priority="420" stopIfTrue="1">
      <formula>$R22="So"</formula>
    </cfRule>
  </conditionalFormatting>
  <conditionalFormatting sqref="W23">
    <cfRule type="expression" dxfId="395" priority="415" stopIfTrue="1">
      <formula>$R23="Sa"</formula>
    </cfRule>
    <cfRule type="expression" dxfId="394" priority="416" stopIfTrue="1">
      <formula>$R23="So"</formula>
    </cfRule>
  </conditionalFormatting>
  <conditionalFormatting sqref="W24">
    <cfRule type="expression" dxfId="393" priority="411" stopIfTrue="1">
      <formula>$R24="Sa"</formula>
    </cfRule>
    <cfRule type="expression" dxfId="392" priority="412" stopIfTrue="1">
      <formula>$R24="So"</formula>
    </cfRule>
  </conditionalFormatting>
  <conditionalFormatting sqref="W25">
    <cfRule type="expression" dxfId="391" priority="407" stopIfTrue="1">
      <formula>$R25="Sa"</formula>
    </cfRule>
    <cfRule type="expression" dxfId="390" priority="408" stopIfTrue="1">
      <formula>$R25="So"</formula>
    </cfRule>
  </conditionalFormatting>
  <conditionalFormatting sqref="W26">
    <cfRule type="expression" dxfId="389" priority="403" stopIfTrue="1">
      <formula>$R26="Sa"</formula>
    </cfRule>
    <cfRule type="expression" dxfId="388" priority="404" stopIfTrue="1">
      <formula>$R26="So"</formula>
    </cfRule>
  </conditionalFormatting>
  <conditionalFormatting sqref="W27">
    <cfRule type="expression" dxfId="387" priority="399" stopIfTrue="1">
      <formula>$R27="Sa"</formula>
    </cfRule>
    <cfRule type="expression" dxfId="386" priority="400" stopIfTrue="1">
      <formula>$R27="So"</formula>
    </cfRule>
  </conditionalFormatting>
  <conditionalFormatting sqref="W28">
    <cfRule type="expression" dxfId="385" priority="395" stopIfTrue="1">
      <formula>$R28="Sa"</formula>
    </cfRule>
    <cfRule type="expression" dxfId="384" priority="396" stopIfTrue="1">
      <formula>$R28="So"</formula>
    </cfRule>
  </conditionalFormatting>
  <conditionalFormatting sqref="W29">
    <cfRule type="expression" dxfId="383" priority="391" stopIfTrue="1">
      <formula>$R29="Sa"</formula>
    </cfRule>
    <cfRule type="expression" dxfId="382" priority="392" stopIfTrue="1">
      <formula>$R29="So"</formula>
    </cfRule>
  </conditionalFormatting>
  <conditionalFormatting sqref="W30">
    <cfRule type="expression" dxfId="381" priority="387" stopIfTrue="1">
      <formula>$R30="Sa"</formula>
    </cfRule>
    <cfRule type="expression" dxfId="380" priority="388" stopIfTrue="1">
      <formula>$R30="So"</formula>
    </cfRule>
  </conditionalFormatting>
  <conditionalFormatting sqref="W31">
    <cfRule type="expression" dxfId="379" priority="383" stopIfTrue="1">
      <formula>$R31="Sa"</formula>
    </cfRule>
    <cfRule type="expression" dxfId="378" priority="384" stopIfTrue="1">
      <formula>$R31="So"</formula>
    </cfRule>
  </conditionalFormatting>
  <conditionalFormatting sqref="W32">
    <cfRule type="expression" dxfId="377" priority="379" stopIfTrue="1">
      <formula>$R32="Sa"</formula>
    </cfRule>
    <cfRule type="expression" dxfId="376" priority="380" stopIfTrue="1">
      <formula>$R32="So"</formula>
    </cfRule>
  </conditionalFormatting>
  <conditionalFormatting sqref="W33">
    <cfRule type="expression" dxfId="375" priority="375" stopIfTrue="1">
      <formula>$R33="Sa"</formula>
    </cfRule>
    <cfRule type="expression" dxfId="374" priority="376" stopIfTrue="1">
      <formula>$R33="So"</formula>
    </cfRule>
  </conditionalFormatting>
  <conditionalFormatting sqref="AE4">
    <cfRule type="expression" dxfId="373" priority="371" stopIfTrue="1">
      <formula>$Z4="Sa"</formula>
    </cfRule>
    <cfRule type="expression" dxfId="372" priority="372" stopIfTrue="1">
      <formula>$Z4="So"</formula>
    </cfRule>
  </conditionalFormatting>
  <conditionalFormatting sqref="AE5">
    <cfRule type="expression" dxfId="371" priority="367" stopIfTrue="1">
      <formula>$Z5="Sa"</formula>
    </cfRule>
    <cfRule type="expression" dxfId="370" priority="368" stopIfTrue="1">
      <formula>$Z5="So"</formula>
    </cfRule>
  </conditionalFormatting>
  <conditionalFormatting sqref="AE6">
    <cfRule type="expression" dxfId="369" priority="363" stopIfTrue="1">
      <formula>$Z6="Sa"</formula>
    </cfRule>
    <cfRule type="expression" dxfId="368" priority="364" stopIfTrue="1">
      <formula>$Z6="So"</formula>
    </cfRule>
  </conditionalFormatting>
  <conditionalFormatting sqref="AE7">
    <cfRule type="expression" dxfId="367" priority="359" stopIfTrue="1">
      <formula>$Z7="Sa"</formula>
    </cfRule>
    <cfRule type="expression" dxfId="366" priority="360" stopIfTrue="1">
      <formula>$Z7="So"</formula>
    </cfRule>
  </conditionalFormatting>
  <conditionalFormatting sqref="AE8">
    <cfRule type="expression" dxfId="365" priority="355" stopIfTrue="1">
      <formula>$Z8="Sa"</formula>
    </cfRule>
    <cfRule type="expression" dxfId="364" priority="356" stopIfTrue="1">
      <formula>$Z8="So"</formula>
    </cfRule>
  </conditionalFormatting>
  <conditionalFormatting sqref="AE9">
    <cfRule type="expression" dxfId="363" priority="351" stopIfTrue="1">
      <formula>$Z9="Sa"</formula>
    </cfRule>
    <cfRule type="expression" dxfId="362" priority="352" stopIfTrue="1">
      <formula>$Z9="So"</formula>
    </cfRule>
  </conditionalFormatting>
  <conditionalFormatting sqref="AE10">
    <cfRule type="expression" dxfId="361" priority="347" stopIfTrue="1">
      <formula>$Z10="Sa"</formula>
    </cfRule>
    <cfRule type="expression" dxfId="360" priority="348" stopIfTrue="1">
      <formula>$Z10="So"</formula>
    </cfRule>
  </conditionalFormatting>
  <conditionalFormatting sqref="AE11">
    <cfRule type="expression" dxfId="359" priority="343" stopIfTrue="1">
      <formula>$Z11="Sa"</formula>
    </cfRule>
    <cfRule type="expression" dxfId="358" priority="344" stopIfTrue="1">
      <formula>$Z11="So"</formula>
    </cfRule>
  </conditionalFormatting>
  <conditionalFormatting sqref="AE12">
    <cfRule type="expression" dxfId="357" priority="339" stopIfTrue="1">
      <formula>$Z12="Sa"</formula>
    </cfRule>
    <cfRule type="expression" dxfId="356" priority="340" stopIfTrue="1">
      <formula>$Z12="So"</formula>
    </cfRule>
  </conditionalFormatting>
  <conditionalFormatting sqref="AE13">
    <cfRule type="expression" dxfId="355" priority="335" stopIfTrue="1">
      <formula>$Z13="Sa"</formula>
    </cfRule>
    <cfRule type="expression" dxfId="354" priority="336" stopIfTrue="1">
      <formula>$Z13="So"</formula>
    </cfRule>
  </conditionalFormatting>
  <conditionalFormatting sqref="AE14">
    <cfRule type="expression" dxfId="353" priority="331" stopIfTrue="1">
      <formula>$Z14="Sa"</formula>
    </cfRule>
    <cfRule type="expression" dxfId="352" priority="332" stopIfTrue="1">
      <formula>$Z14="So"</formula>
    </cfRule>
  </conditionalFormatting>
  <conditionalFormatting sqref="AE15">
    <cfRule type="expression" dxfId="351" priority="327" stopIfTrue="1">
      <formula>$Z15="Sa"</formula>
    </cfRule>
    <cfRule type="expression" dxfId="350" priority="328" stopIfTrue="1">
      <formula>$Z15="So"</formula>
    </cfRule>
  </conditionalFormatting>
  <conditionalFormatting sqref="AE16">
    <cfRule type="expression" dxfId="349" priority="323" stopIfTrue="1">
      <formula>$Z16="Sa"</formula>
    </cfRule>
    <cfRule type="expression" dxfId="348" priority="324" stopIfTrue="1">
      <formula>$Z16="So"</formula>
    </cfRule>
  </conditionalFormatting>
  <conditionalFormatting sqref="AE17">
    <cfRule type="expression" dxfId="347" priority="319" stopIfTrue="1">
      <formula>$Z17="Sa"</formula>
    </cfRule>
    <cfRule type="expression" dxfId="346" priority="320" stopIfTrue="1">
      <formula>$Z17="So"</formula>
    </cfRule>
  </conditionalFormatting>
  <conditionalFormatting sqref="AE18">
    <cfRule type="expression" dxfId="345" priority="315" stopIfTrue="1">
      <formula>$Z18="Sa"</formula>
    </cfRule>
    <cfRule type="expression" dxfId="344" priority="316" stopIfTrue="1">
      <formula>$Z18="So"</formula>
    </cfRule>
  </conditionalFormatting>
  <conditionalFormatting sqref="AE19">
    <cfRule type="expression" dxfId="343" priority="311" stopIfTrue="1">
      <formula>$Z19="Sa"</formula>
    </cfRule>
    <cfRule type="expression" dxfId="342" priority="312" stopIfTrue="1">
      <formula>$Z19="So"</formula>
    </cfRule>
  </conditionalFormatting>
  <conditionalFormatting sqref="AE20">
    <cfRule type="expression" dxfId="341" priority="307" stopIfTrue="1">
      <formula>$Z20="Sa"</formula>
    </cfRule>
    <cfRule type="expression" dxfId="340" priority="308" stopIfTrue="1">
      <formula>$Z20="So"</formula>
    </cfRule>
  </conditionalFormatting>
  <conditionalFormatting sqref="AE21">
    <cfRule type="expression" dxfId="339" priority="303" stopIfTrue="1">
      <formula>$Z21="Sa"</formula>
    </cfRule>
    <cfRule type="expression" dxfId="338" priority="304" stopIfTrue="1">
      <formula>$Z21="So"</formula>
    </cfRule>
  </conditionalFormatting>
  <conditionalFormatting sqref="AE22">
    <cfRule type="expression" dxfId="337" priority="299" stopIfTrue="1">
      <formula>$Z22="Sa"</formula>
    </cfRule>
    <cfRule type="expression" dxfId="336" priority="300" stopIfTrue="1">
      <formula>$Z22="So"</formula>
    </cfRule>
  </conditionalFormatting>
  <conditionalFormatting sqref="AE23">
    <cfRule type="expression" dxfId="335" priority="295" stopIfTrue="1">
      <formula>$Z23="Sa"</formula>
    </cfRule>
    <cfRule type="expression" dxfId="334" priority="296" stopIfTrue="1">
      <formula>$Z23="So"</formula>
    </cfRule>
  </conditionalFormatting>
  <conditionalFormatting sqref="AE24">
    <cfRule type="expression" dxfId="333" priority="291" stopIfTrue="1">
      <formula>$Z24="Sa"</formula>
    </cfRule>
    <cfRule type="expression" dxfId="332" priority="292" stopIfTrue="1">
      <formula>$Z24="So"</formula>
    </cfRule>
  </conditionalFormatting>
  <conditionalFormatting sqref="AE25">
    <cfRule type="expression" dxfId="331" priority="287" stopIfTrue="1">
      <formula>$Z25="Sa"</formula>
    </cfRule>
    <cfRule type="expression" dxfId="330" priority="288" stopIfTrue="1">
      <formula>$Z25="So"</formula>
    </cfRule>
  </conditionalFormatting>
  <conditionalFormatting sqref="AE26">
    <cfRule type="expression" dxfId="329" priority="283" stopIfTrue="1">
      <formula>$Z26="Sa"</formula>
    </cfRule>
    <cfRule type="expression" dxfId="328" priority="284" stopIfTrue="1">
      <formula>$Z26="So"</formula>
    </cfRule>
  </conditionalFormatting>
  <conditionalFormatting sqref="AE27">
    <cfRule type="expression" dxfId="327" priority="279" stopIfTrue="1">
      <formula>$Z27="Sa"</formula>
    </cfRule>
    <cfRule type="expression" dxfId="326" priority="280" stopIfTrue="1">
      <formula>$Z27="So"</formula>
    </cfRule>
  </conditionalFormatting>
  <conditionalFormatting sqref="AE28">
    <cfRule type="expression" dxfId="325" priority="275" stopIfTrue="1">
      <formula>$Z28="Sa"</formula>
    </cfRule>
    <cfRule type="expression" dxfId="324" priority="276" stopIfTrue="1">
      <formula>$Z28="So"</formula>
    </cfRule>
  </conditionalFormatting>
  <conditionalFormatting sqref="AE29">
    <cfRule type="expression" dxfId="323" priority="271" stopIfTrue="1">
      <formula>$Z29="Sa"</formula>
    </cfRule>
    <cfRule type="expression" dxfId="322" priority="272" stopIfTrue="1">
      <formula>$Z29="So"</formula>
    </cfRule>
  </conditionalFormatting>
  <conditionalFormatting sqref="AE30">
    <cfRule type="expression" dxfId="321" priority="267" stopIfTrue="1">
      <formula>$Z30="Sa"</formula>
    </cfRule>
    <cfRule type="expression" dxfId="320" priority="268" stopIfTrue="1">
      <formula>$Z30="So"</formula>
    </cfRule>
  </conditionalFormatting>
  <conditionalFormatting sqref="AE31">
    <cfRule type="expression" dxfId="319" priority="263" stopIfTrue="1">
      <formula>$Z31="Sa"</formula>
    </cfRule>
    <cfRule type="expression" dxfId="318" priority="264" stopIfTrue="1">
      <formula>$Z31="So"</formula>
    </cfRule>
  </conditionalFormatting>
  <conditionalFormatting sqref="AE32">
    <cfRule type="expression" dxfId="317" priority="259" stopIfTrue="1">
      <formula>$Z32="Sa"</formula>
    </cfRule>
    <cfRule type="expression" dxfId="316" priority="260" stopIfTrue="1">
      <formula>$Z32="So"</formula>
    </cfRule>
  </conditionalFormatting>
  <conditionalFormatting sqref="AE33">
    <cfRule type="expression" dxfId="315" priority="255" stopIfTrue="1">
      <formula>$Z33="Sa"</formula>
    </cfRule>
    <cfRule type="expression" dxfId="314" priority="256" stopIfTrue="1">
      <formula>$Z33="So"</formula>
    </cfRule>
  </conditionalFormatting>
  <conditionalFormatting sqref="AE34">
    <cfRule type="expression" dxfId="313" priority="251" stopIfTrue="1">
      <formula>$Z34="Sa"</formula>
    </cfRule>
    <cfRule type="expression" dxfId="312" priority="252" stopIfTrue="1">
      <formula>$Z34="So"</formula>
    </cfRule>
  </conditionalFormatting>
  <conditionalFormatting sqref="AM4">
    <cfRule type="expression" dxfId="311" priority="247" stopIfTrue="1">
      <formula>$AH4="Sa"</formula>
    </cfRule>
    <cfRule type="expression" dxfId="310" priority="248" stopIfTrue="1">
      <formula>$AH4="So"</formula>
    </cfRule>
  </conditionalFormatting>
  <conditionalFormatting sqref="AM5">
    <cfRule type="expression" dxfId="309" priority="243" stopIfTrue="1">
      <formula>$AH5="Sa"</formula>
    </cfRule>
    <cfRule type="expression" dxfId="308" priority="244" stopIfTrue="1">
      <formula>$AH5="So"</formula>
    </cfRule>
  </conditionalFormatting>
  <conditionalFormatting sqref="AM6">
    <cfRule type="expression" dxfId="307" priority="239" stopIfTrue="1">
      <formula>$AH6="Sa"</formula>
    </cfRule>
    <cfRule type="expression" dxfId="306" priority="240" stopIfTrue="1">
      <formula>$AH6="So"</formula>
    </cfRule>
  </conditionalFormatting>
  <conditionalFormatting sqref="AM7">
    <cfRule type="expression" dxfId="305" priority="235" stopIfTrue="1">
      <formula>$AH7="Sa"</formula>
    </cfRule>
    <cfRule type="expression" dxfId="304" priority="236" stopIfTrue="1">
      <formula>$AH7="So"</formula>
    </cfRule>
  </conditionalFormatting>
  <conditionalFormatting sqref="AM8">
    <cfRule type="expression" dxfId="303" priority="231" stopIfTrue="1">
      <formula>$AH8="Sa"</formula>
    </cfRule>
    <cfRule type="expression" dxfId="302" priority="232" stopIfTrue="1">
      <formula>$AH8="So"</formula>
    </cfRule>
  </conditionalFormatting>
  <conditionalFormatting sqref="AM9">
    <cfRule type="expression" dxfId="301" priority="227" stopIfTrue="1">
      <formula>$AH9="Sa"</formula>
    </cfRule>
    <cfRule type="expression" dxfId="300" priority="228" stopIfTrue="1">
      <formula>$AH9="So"</formula>
    </cfRule>
  </conditionalFormatting>
  <conditionalFormatting sqref="AM10">
    <cfRule type="expression" dxfId="299" priority="223" stopIfTrue="1">
      <formula>$AH10="Sa"</formula>
    </cfRule>
    <cfRule type="expression" dxfId="298" priority="224" stopIfTrue="1">
      <formula>$AH10="So"</formula>
    </cfRule>
  </conditionalFormatting>
  <conditionalFormatting sqref="AM11">
    <cfRule type="expression" dxfId="297" priority="219" stopIfTrue="1">
      <formula>$AH11="Sa"</formula>
    </cfRule>
    <cfRule type="expression" dxfId="296" priority="220" stopIfTrue="1">
      <formula>$AH11="So"</formula>
    </cfRule>
  </conditionalFormatting>
  <conditionalFormatting sqref="AM12">
    <cfRule type="expression" dxfId="295" priority="215" stopIfTrue="1">
      <formula>$AH12="Sa"</formula>
    </cfRule>
    <cfRule type="expression" dxfId="294" priority="216" stopIfTrue="1">
      <formula>$AH12="So"</formula>
    </cfRule>
  </conditionalFormatting>
  <conditionalFormatting sqref="AM13">
    <cfRule type="expression" dxfId="293" priority="211" stopIfTrue="1">
      <formula>$AH13="Sa"</formula>
    </cfRule>
    <cfRule type="expression" dxfId="292" priority="212" stopIfTrue="1">
      <formula>$AH13="So"</formula>
    </cfRule>
  </conditionalFormatting>
  <conditionalFormatting sqref="AM14">
    <cfRule type="expression" dxfId="291" priority="207" stopIfTrue="1">
      <formula>$AH14="Sa"</formula>
    </cfRule>
    <cfRule type="expression" dxfId="290" priority="208" stopIfTrue="1">
      <formula>$AH14="So"</formula>
    </cfRule>
  </conditionalFormatting>
  <conditionalFormatting sqref="AM15">
    <cfRule type="expression" dxfId="289" priority="203" stopIfTrue="1">
      <formula>$AH15="Sa"</formula>
    </cfRule>
    <cfRule type="expression" dxfId="288" priority="204" stopIfTrue="1">
      <formula>$AH15="So"</formula>
    </cfRule>
  </conditionalFormatting>
  <conditionalFormatting sqref="AM16">
    <cfRule type="expression" dxfId="287" priority="199" stopIfTrue="1">
      <formula>$AH16="Sa"</formula>
    </cfRule>
    <cfRule type="expression" dxfId="286" priority="200" stopIfTrue="1">
      <formula>$AH16="So"</formula>
    </cfRule>
  </conditionalFormatting>
  <conditionalFormatting sqref="AM17">
    <cfRule type="expression" dxfId="285" priority="195" stopIfTrue="1">
      <formula>$AH17="Sa"</formula>
    </cfRule>
    <cfRule type="expression" dxfId="284" priority="196" stopIfTrue="1">
      <formula>$AH17="So"</formula>
    </cfRule>
  </conditionalFormatting>
  <conditionalFormatting sqref="AM18">
    <cfRule type="expression" dxfId="283" priority="191" stopIfTrue="1">
      <formula>$AH18="Sa"</formula>
    </cfRule>
    <cfRule type="expression" dxfId="282" priority="192" stopIfTrue="1">
      <formula>$AH18="So"</formula>
    </cfRule>
  </conditionalFormatting>
  <conditionalFormatting sqref="AM19">
    <cfRule type="expression" dxfId="281" priority="187" stopIfTrue="1">
      <formula>$AH19="Sa"</formula>
    </cfRule>
    <cfRule type="expression" dxfId="280" priority="188" stopIfTrue="1">
      <formula>$AH19="So"</formula>
    </cfRule>
  </conditionalFormatting>
  <conditionalFormatting sqref="AM20">
    <cfRule type="expression" dxfId="279" priority="183" stopIfTrue="1">
      <formula>$AH20="Sa"</formula>
    </cfRule>
    <cfRule type="expression" dxfId="278" priority="184" stopIfTrue="1">
      <formula>$AH20="So"</formula>
    </cfRule>
  </conditionalFormatting>
  <conditionalFormatting sqref="AM21">
    <cfRule type="expression" dxfId="277" priority="179" stopIfTrue="1">
      <formula>$AH21="Sa"</formula>
    </cfRule>
    <cfRule type="expression" dxfId="276" priority="180" stopIfTrue="1">
      <formula>$AH21="So"</formula>
    </cfRule>
  </conditionalFormatting>
  <conditionalFormatting sqref="AM22">
    <cfRule type="expression" dxfId="275" priority="175" stopIfTrue="1">
      <formula>$AH22="Sa"</formula>
    </cfRule>
    <cfRule type="expression" dxfId="274" priority="176" stopIfTrue="1">
      <formula>$AH22="So"</formula>
    </cfRule>
  </conditionalFormatting>
  <conditionalFormatting sqref="AM23">
    <cfRule type="expression" dxfId="273" priority="171" stopIfTrue="1">
      <formula>$AH23="Sa"</formula>
    </cfRule>
    <cfRule type="expression" dxfId="272" priority="172" stopIfTrue="1">
      <formula>$AH23="So"</formula>
    </cfRule>
  </conditionalFormatting>
  <conditionalFormatting sqref="AM24">
    <cfRule type="expression" dxfId="271" priority="167" stopIfTrue="1">
      <formula>$AH24="Sa"</formula>
    </cfRule>
    <cfRule type="expression" dxfId="270" priority="168" stopIfTrue="1">
      <formula>$AH24="So"</formula>
    </cfRule>
  </conditionalFormatting>
  <conditionalFormatting sqref="AM25">
    <cfRule type="expression" dxfId="269" priority="163" stopIfTrue="1">
      <formula>$AH25="Sa"</formula>
    </cfRule>
    <cfRule type="expression" dxfId="268" priority="164" stopIfTrue="1">
      <formula>$AH25="So"</formula>
    </cfRule>
  </conditionalFormatting>
  <conditionalFormatting sqref="AM26">
    <cfRule type="expression" dxfId="267" priority="159" stopIfTrue="1">
      <formula>$AH26="Sa"</formula>
    </cfRule>
    <cfRule type="expression" dxfId="266" priority="160" stopIfTrue="1">
      <formula>$AH26="So"</formula>
    </cfRule>
  </conditionalFormatting>
  <conditionalFormatting sqref="AM27">
    <cfRule type="expression" dxfId="265" priority="155" stopIfTrue="1">
      <formula>$AH27="Sa"</formula>
    </cfRule>
    <cfRule type="expression" dxfId="264" priority="156" stopIfTrue="1">
      <formula>$AH27="So"</formula>
    </cfRule>
  </conditionalFormatting>
  <conditionalFormatting sqref="AM28">
    <cfRule type="expression" dxfId="263" priority="151" stopIfTrue="1">
      <formula>$AH28="Sa"</formula>
    </cfRule>
    <cfRule type="expression" dxfId="262" priority="152" stopIfTrue="1">
      <formula>$AH28="So"</formula>
    </cfRule>
  </conditionalFormatting>
  <conditionalFormatting sqref="AM29">
    <cfRule type="expression" dxfId="261" priority="147" stopIfTrue="1">
      <formula>$AH29="Sa"</formula>
    </cfRule>
    <cfRule type="expression" dxfId="260" priority="148" stopIfTrue="1">
      <formula>$AH29="So"</formula>
    </cfRule>
  </conditionalFormatting>
  <conditionalFormatting sqref="AM30">
    <cfRule type="expression" dxfId="259" priority="143" stopIfTrue="1">
      <formula>$AH30="Sa"</formula>
    </cfRule>
    <cfRule type="expression" dxfId="258" priority="144" stopIfTrue="1">
      <formula>$AH30="So"</formula>
    </cfRule>
  </conditionalFormatting>
  <conditionalFormatting sqref="AM31">
    <cfRule type="expression" dxfId="257" priority="139" stopIfTrue="1">
      <formula>$AH31="Sa"</formula>
    </cfRule>
    <cfRule type="expression" dxfId="256" priority="140" stopIfTrue="1">
      <formula>$AH31="So"</formula>
    </cfRule>
  </conditionalFormatting>
  <conditionalFormatting sqref="AM32">
    <cfRule type="expression" dxfId="255" priority="135" stopIfTrue="1">
      <formula>$AH32="Sa"</formula>
    </cfRule>
    <cfRule type="expression" dxfId="254" priority="136" stopIfTrue="1">
      <formula>$AH32="So"</formula>
    </cfRule>
  </conditionalFormatting>
  <conditionalFormatting sqref="AM33">
    <cfRule type="expression" dxfId="253" priority="131" stopIfTrue="1">
      <formula>$AH33="Sa"</formula>
    </cfRule>
    <cfRule type="expression" dxfId="252" priority="132" stopIfTrue="1">
      <formula>$AH33="So"</formula>
    </cfRule>
  </conditionalFormatting>
  <conditionalFormatting sqref="AU4">
    <cfRule type="expression" dxfId="251" priority="127" stopIfTrue="1">
      <formula>$AP4="Sa"</formula>
    </cfRule>
    <cfRule type="expression" dxfId="250" priority="128" stopIfTrue="1">
      <formula>$AP4="So"</formula>
    </cfRule>
  </conditionalFormatting>
  <conditionalFormatting sqref="AU5">
    <cfRule type="expression" dxfId="249" priority="123" stopIfTrue="1">
      <formula>$AP5="Sa"</formula>
    </cfRule>
    <cfRule type="expression" dxfId="248" priority="124" stopIfTrue="1">
      <formula>$AP5="So"</formula>
    </cfRule>
  </conditionalFormatting>
  <conditionalFormatting sqref="AU6">
    <cfRule type="expression" dxfId="247" priority="119" stopIfTrue="1">
      <formula>$AP6="Sa"</formula>
    </cfRule>
    <cfRule type="expression" dxfId="246" priority="120" stopIfTrue="1">
      <formula>$AP6="So"</formula>
    </cfRule>
  </conditionalFormatting>
  <conditionalFormatting sqref="AU7">
    <cfRule type="expression" dxfId="245" priority="115" stopIfTrue="1">
      <formula>$AP7="Sa"</formula>
    </cfRule>
    <cfRule type="expression" dxfId="244" priority="116" stopIfTrue="1">
      <formula>$AP7="So"</formula>
    </cfRule>
  </conditionalFormatting>
  <conditionalFormatting sqref="AU8">
    <cfRule type="expression" dxfId="243" priority="111" stopIfTrue="1">
      <formula>$AP8="Sa"</formula>
    </cfRule>
    <cfRule type="expression" dxfId="242" priority="112" stopIfTrue="1">
      <formula>$AP8="So"</formula>
    </cfRule>
  </conditionalFormatting>
  <conditionalFormatting sqref="AU9">
    <cfRule type="expression" dxfId="241" priority="107" stopIfTrue="1">
      <formula>$AP9="Sa"</formula>
    </cfRule>
    <cfRule type="expression" dxfId="240" priority="108" stopIfTrue="1">
      <formula>$AP9="So"</formula>
    </cfRule>
  </conditionalFormatting>
  <conditionalFormatting sqref="AU10">
    <cfRule type="expression" dxfId="239" priority="103" stopIfTrue="1">
      <formula>$AP10="Sa"</formula>
    </cfRule>
    <cfRule type="expression" dxfId="238" priority="104" stopIfTrue="1">
      <formula>$AP10="So"</formula>
    </cfRule>
  </conditionalFormatting>
  <conditionalFormatting sqref="AU11">
    <cfRule type="expression" dxfId="237" priority="99" stopIfTrue="1">
      <formula>$AP11="Sa"</formula>
    </cfRule>
    <cfRule type="expression" dxfId="236" priority="100" stopIfTrue="1">
      <formula>$AP11="So"</formula>
    </cfRule>
  </conditionalFormatting>
  <conditionalFormatting sqref="AU12">
    <cfRule type="expression" dxfId="235" priority="95" stopIfTrue="1">
      <formula>$AP12="Sa"</formula>
    </cfRule>
    <cfRule type="expression" dxfId="234" priority="96" stopIfTrue="1">
      <formula>$AP12="So"</formula>
    </cfRule>
  </conditionalFormatting>
  <conditionalFormatting sqref="AU13">
    <cfRule type="expression" dxfId="233" priority="91" stopIfTrue="1">
      <formula>$AP13="Sa"</formula>
    </cfRule>
    <cfRule type="expression" dxfId="232" priority="92" stopIfTrue="1">
      <formula>$AP13="So"</formula>
    </cfRule>
  </conditionalFormatting>
  <conditionalFormatting sqref="AU14">
    <cfRule type="expression" dxfId="231" priority="87" stopIfTrue="1">
      <formula>$AP14="Sa"</formula>
    </cfRule>
    <cfRule type="expression" dxfId="230" priority="88" stopIfTrue="1">
      <formula>$AP14="So"</formula>
    </cfRule>
  </conditionalFormatting>
  <conditionalFormatting sqref="AU15">
    <cfRule type="expression" dxfId="229" priority="83" stopIfTrue="1">
      <formula>$AP15="Sa"</formula>
    </cfRule>
    <cfRule type="expression" dxfId="228" priority="84" stopIfTrue="1">
      <formula>$AP15="So"</formula>
    </cfRule>
  </conditionalFormatting>
  <conditionalFormatting sqref="AU34">
    <cfRule type="expression" dxfId="227" priority="3" stopIfTrue="1">
      <formula>$AP34="Sa"</formula>
    </cfRule>
    <cfRule type="expression" dxfId="226" priority="4" stopIfTrue="1">
      <formula>$AP34="So"</formula>
    </cfRule>
  </conditionalFormatting>
  <conditionalFormatting sqref="AU16">
    <cfRule type="expression" dxfId="225" priority="75" stopIfTrue="1">
      <formula>$AP16="Sa"</formula>
    </cfRule>
    <cfRule type="expression" dxfId="224" priority="76" stopIfTrue="1">
      <formula>$AP16="So"</formula>
    </cfRule>
  </conditionalFormatting>
  <conditionalFormatting sqref="AU17">
    <cfRule type="expression" dxfId="223" priority="71" stopIfTrue="1">
      <formula>$AP17="Sa"</formula>
    </cfRule>
    <cfRule type="expression" dxfId="222" priority="72" stopIfTrue="1">
      <formula>$AP17="So"</formula>
    </cfRule>
  </conditionalFormatting>
  <conditionalFormatting sqref="AU18">
    <cfRule type="expression" dxfId="221" priority="67" stopIfTrue="1">
      <formula>$AP18="Sa"</formula>
    </cfRule>
    <cfRule type="expression" dxfId="220" priority="68" stopIfTrue="1">
      <formula>$AP18="So"</formula>
    </cfRule>
  </conditionalFormatting>
  <conditionalFormatting sqref="AU19">
    <cfRule type="expression" dxfId="219" priority="63" stopIfTrue="1">
      <formula>$AP19="Sa"</formula>
    </cfRule>
    <cfRule type="expression" dxfId="218" priority="64" stopIfTrue="1">
      <formula>$AP19="So"</formula>
    </cfRule>
  </conditionalFormatting>
  <conditionalFormatting sqref="AU20">
    <cfRule type="expression" dxfId="217" priority="59" stopIfTrue="1">
      <formula>$AP20="Sa"</formula>
    </cfRule>
    <cfRule type="expression" dxfId="216" priority="60" stopIfTrue="1">
      <formula>$AP20="So"</formula>
    </cfRule>
  </conditionalFormatting>
  <conditionalFormatting sqref="AU21">
    <cfRule type="expression" dxfId="215" priority="55" stopIfTrue="1">
      <formula>$AP21="Sa"</formula>
    </cfRule>
    <cfRule type="expression" dxfId="214" priority="56" stopIfTrue="1">
      <formula>$AP21="So"</formula>
    </cfRule>
  </conditionalFormatting>
  <conditionalFormatting sqref="AU22">
    <cfRule type="expression" dxfId="213" priority="51" stopIfTrue="1">
      <formula>$AP22="Sa"</formula>
    </cfRule>
    <cfRule type="expression" dxfId="212" priority="52" stopIfTrue="1">
      <formula>$AP22="So"</formula>
    </cfRule>
  </conditionalFormatting>
  <conditionalFormatting sqref="AU23">
    <cfRule type="expression" dxfId="211" priority="47" stopIfTrue="1">
      <formula>$AP23="Sa"</formula>
    </cfRule>
    <cfRule type="expression" dxfId="210" priority="48" stopIfTrue="1">
      <formula>$AP23="So"</formula>
    </cfRule>
  </conditionalFormatting>
  <conditionalFormatting sqref="AU24">
    <cfRule type="expression" dxfId="209" priority="43" stopIfTrue="1">
      <formula>$AP24="Sa"</formula>
    </cfRule>
    <cfRule type="expression" dxfId="208" priority="44" stopIfTrue="1">
      <formula>$AP24="So"</formula>
    </cfRule>
  </conditionalFormatting>
  <conditionalFormatting sqref="AU25">
    <cfRule type="expression" dxfId="207" priority="39" stopIfTrue="1">
      <formula>$AP25="Sa"</formula>
    </cfRule>
    <cfRule type="expression" dxfId="206" priority="40" stopIfTrue="1">
      <formula>$AP25="So"</formula>
    </cfRule>
  </conditionalFormatting>
  <conditionalFormatting sqref="AU26">
    <cfRule type="expression" dxfId="205" priority="35" stopIfTrue="1">
      <formula>$AP26="Sa"</formula>
    </cfRule>
    <cfRule type="expression" dxfId="204" priority="36" stopIfTrue="1">
      <formula>$AP26="So"</formula>
    </cfRule>
  </conditionalFormatting>
  <conditionalFormatting sqref="AU27">
    <cfRule type="expression" dxfId="203" priority="31" stopIfTrue="1">
      <formula>$AP27="Sa"</formula>
    </cfRule>
    <cfRule type="expression" dxfId="202" priority="32" stopIfTrue="1">
      <formula>$AP27="So"</formula>
    </cfRule>
  </conditionalFormatting>
  <conditionalFormatting sqref="AU28">
    <cfRule type="expression" dxfId="201" priority="27" stopIfTrue="1">
      <formula>$AP28="Sa"</formula>
    </cfRule>
    <cfRule type="expression" dxfId="200" priority="28" stopIfTrue="1">
      <formula>$AP28="So"</formula>
    </cfRule>
  </conditionalFormatting>
  <conditionalFormatting sqref="AU29">
    <cfRule type="expression" dxfId="199" priority="23" stopIfTrue="1">
      <formula>$AP29="Sa"</formula>
    </cfRule>
    <cfRule type="expression" dxfId="198" priority="24" stopIfTrue="1">
      <formula>$AP29="So"</formula>
    </cfRule>
  </conditionalFormatting>
  <conditionalFormatting sqref="AU30">
    <cfRule type="expression" dxfId="197" priority="19" stopIfTrue="1">
      <formula>$AP30="Sa"</formula>
    </cfRule>
    <cfRule type="expression" dxfId="196" priority="20" stopIfTrue="1">
      <formula>$AP30="So"</formula>
    </cfRule>
  </conditionalFormatting>
  <conditionalFormatting sqref="AU31">
    <cfRule type="expression" dxfId="195" priority="15" stopIfTrue="1">
      <formula>$AP31="Sa"</formula>
    </cfRule>
    <cfRule type="expression" dxfId="194" priority="16" stopIfTrue="1">
      <formula>$AP31="So"</formula>
    </cfRule>
  </conditionalFormatting>
  <conditionalFormatting sqref="AU32">
    <cfRule type="expression" dxfId="193" priority="11" stopIfTrue="1">
      <formula>$AP32="Sa"</formula>
    </cfRule>
    <cfRule type="expression" dxfId="192" priority="12" stopIfTrue="1">
      <formula>$AP32="So"</formula>
    </cfRule>
  </conditionalFormatting>
  <conditionalFormatting sqref="AU33">
    <cfRule type="expression" dxfId="191" priority="7" stopIfTrue="1">
      <formula>$AP33="Sa"</formula>
    </cfRule>
    <cfRule type="expression" dxfId="190" priority="8" stopIfTrue="1">
      <formula>$AP33="So"</formula>
    </cfRule>
  </conditionalFormatting>
  <printOptions verticalCentered="1"/>
  <pageMargins left="0.19685039370078741" right="0.19685039370078741" top="0.19685039370078741" bottom="0.19685039370078741" header="0.51181102362204722" footer="0.23622047244094491"/>
  <pageSetup paperSize="9" scale="82" orientation="landscape" r:id="rId1"/>
  <headerFooter alignWithMargins="0"/>
  <ignoredErrors>
    <ignoredError sqref="F4:G4 N4:O4 V4:W4 AD4:AE4 AL4:AM4 AT4:AU4 F5:G5 N5:O5 V5:W5 AD5:AE5 AL5:AM5 AT5:AU5 F6:G6 N6:O6 V6:W6 AD6:AE6 AL6:AM6 AT6:AU6 F7:G7 N7:O7 V7:W7 AD7:AE7 AL7:AM7 AT7:AU7 F8:G8 N8:O8 V8:W8 AD8:AE8 AL8:AM8 AT8:AU8 F9:G9 N9:O9 V9:W9 AD9:AE9 AL9:AM9 AT9:AU9 F10:G10 N10:O10 V10:W10 AD10:AE10 AL10:AM10 AT10:AU10 F11:G11 N11:O11 V11:W11 AD11:AE11 AL11:AM11 AT11:AU11 F12:G12 N12:O12 V12:W12 AD12:AE12 AL12:AM12 AT12:AU12 F13:G13 N13:O13 V13:W13 AD13:AE13 AL13:AM13 AT13:AU13 F14:G14 N14:O14 V14:W14 AD14:AE14 AL14:AM14 AT14:AU14 F15:G15 N15:O15 V15:W15 AD15:AE15 AL15:AM15 AT15:AU15 F16:G16 N16:O16 V16:W16 AD16:AE16 AL16:AM16 AT16:AU16 F17:G17 N17:O17 V17:W17 AD17:AE17 AL17:AM17 AT17:AU17 G18 N18:O18 V18:W18 AD18:AE18 AL18:AM18 AT18:AU18 G19 N19:O19 V19:W19 AD19:AE19 AL19:AM19 AT19:AU19 G20 N20:O20 V20:W20 AD20:AE20 AL20:AM20 AT20:AU20 G21 N21:O21 V21:W21 AD21:AE21 AL21:AM21 AT21:AU21 G22 N22:O22 V22:W22 AD22:AE22 AL22:AM22 AT22:AU22 G23 N23:O23 V23:W23 AD23:AE23 AL23:AM23 AT23:AU23 G24 N24:O24 V24:W24 AD24:AE24 AL24:AM24 AT24:AU24 G25 N25:O25 V25:W25 AD25:AE25 AL25:AM25 AT25:AU25 G26 N26:O26 V26:W26 AD26:AE26 AL26:AM26 AT26:AU26 G27 N27:O27 V27:W27 AD27:AE27 AL27:AM27 AT27:AU27 G28 N28:O28 V28:W28 AD28:AE28 AL28:AM28 AT28:AU28 G29 N29:O29 V29:W29 AD29:AE29 AL29:AM29 AT29:AU29 G30 N30:O30 V30:W30 AD30:AE30 AL30:AM30 AT30:AU30 G31 N31:O31 V31:W31 AD31:AE31 AL31:AM31 AT31:AU31 G32 N32:O32 V32:W32 AD32:AE32 AL32:AM32 AT32:AU32 G33 N33:O33 V33:W33 AD33:AE33 AL33:AM33 AT33:AU33 G34 N34:O34 AD34:AE34 AT34:AU34" unlockedFormula="1"/>
  </ignoredErrors>
  <extLst>
    <ext xmlns:x14="http://schemas.microsoft.com/office/spreadsheetml/2009/9/main" uri="{78C0D931-6437-407d-A8EE-F0AAD7539E65}">
      <x14:conditionalFormattings>
        <x14:conditionalFormatting xmlns:xm="http://schemas.microsoft.com/office/excel/2006/main">
          <x14:cfRule type="expression" priority="3312" id="{D00ED828-E277-422A-A45E-A9AD7C7094F4}">
            <xm:f>MATCH(DAY($A4)*100+MONTH($A4),DAY(Steuerung!$A$11:$A$38)*100+MONTH(Steuerung!$A$11:$A$38),0)</xm:f>
            <x14:dxf>
              <font>
                <color theme="0"/>
              </font>
              <fill>
                <patternFill>
                  <bgColor rgb="FFED0039"/>
                </patternFill>
              </fill>
            </x14:dxf>
          </x14:cfRule>
          <xm:sqref>C4:G34</xm:sqref>
        </x14:conditionalFormatting>
        <x14:conditionalFormatting xmlns:xm="http://schemas.microsoft.com/office/excel/2006/main">
          <x14:cfRule type="expression" priority="2878" id="{F0CEE247-F86A-4C35-B6AC-C7E3CCC5524E}">
            <xm:f>MATCH(DAY($I4)*100+MONTH($I4),DAY(Steuerung!$A$11:$A$38)*100+MONTH(Steuerung!$A$11:$A$38),0)</xm:f>
            <x14:dxf>
              <font>
                <color theme="0" tint="-4.9989318521683403E-2"/>
              </font>
              <fill>
                <patternFill>
                  <bgColor rgb="FFED0039"/>
                </patternFill>
              </fill>
            </x14:dxf>
          </x14:cfRule>
          <xm:sqref>K4:O34</xm:sqref>
        </x14:conditionalFormatting>
        <x14:conditionalFormatting xmlns:xm="http://schemas.microsoft.com/office/excel/2006/main">
          <x14:cfRule type="expression" priority="2444" id="{A62F9C4A-239A-4CBF-8FF3-948091F9101B}">
            <xm:f>MATCH(DAY($Q4)*100+MONTH($Q4),DAY(Steuerung!$A$11:$A$38)*100+MONTH(Steuerung!$A$11:$A$38),0)</xm:f>
            <x14:dxf>
              <font>
                <color theme="0"/>
              </font>
              <fill>
                <patternFill>
                  <bgColor rgb="FFED0039"/>
                </patternFill>
              </fill>
            </x14:dxf>
          </x14:cfRule>
          <xm:sqref>S4:W33</xm:sqref>
        </x14:conditionalFormatting>
        <x14:conditionalFormatting xmlns:xm="http://schemas.microsoft.com/office/excel/2006/main">
          <x14:cfRule type="expression" priority="2024" id="{E63CF4B3-A42E-44BD-A4C0-D10DB43E8185}">
            <xm:f>MATCH(DAY($Y4)*100+MONTH($Y4),DAY(Steuerung!$A$11:$A$38)*100+MONTH(Steuerung!$A$11:$A$38),0)</xm:f>
            <x14:dxf>
              <font>
                <color theme="0"/>
              </font>
              <fill>
                <patternFill>
                  <bgColor rgb="FFED0039"/>
                </patternFill>
              </fill>
            </x14:dxf>
          </x14:cfRule>
          <xm:sqref>AA4:AE34</xm:sqref>
        </x14:conditionalFormatting>
        <x14:conditionalFormatting xmlns:xm="http://schemas.microsoft.com/office/excel/2006/main">
          <x14:cfRule type="expression" priority="1587" id="{5CFE13A5-9F2C-4F97-912C-8E1075F7040B}">
            <xm:f>MATCH(DAY($AG4)*100+MONTH($AG4),DAY(Steuerung!$A$11:$A$38)*100+MONTH(Steuerung!$A$11:$A$38),0)</xm:f>
            <x14:dxf>
              <font>
                <color theme="0"/>
              </font>
              <fill>
                <patternFill>
                  <bgColor rgb="FFED0039"/>
                </patternFill>
              </fill>
            </x14:dxf>
          </x14:cfRule>
          <xm:sqref>AI4:AM33</xm:sqref>
        </x14:conditionalFormatting>
        <x14:conditionalFormatting xmlns:xm="http://schemas.microsoft.com/office/excel/2006/main">
          <x14:cfRule type="expression" priority="1167" id="{209FADCA-BCBF-4B97-AA88-E135F59FC166}">
            <xm:f>MATCH(DAY($AO4)*100+MONTH($AO4),DAY(Steuerung!$A$11:$A$38)*100+MONTH(Steuerung!$A$11:$A$38),0)</xm:f>
            <x14:dxf>
              <font>
                <color theme="0"/>
              </font>
              <fill>
                <patternFill>
                  <bgColor rgb="FFED0039"/>
                </patternFill>
              </fill>
            </x14:dxf>
          </x14:cfRule>
          <xm:sqref>AQ4:AU34</xm:sqref>
        </x14:conditionalFormatting>
        <x14:conditionalFormatting xmlns:xm="http://schemas.microsoft.com/office/excel/2006/main">
          <x14:cfRule type="expression" priority="740" id="{F2EEF0FE-1716-42AF-A0BD-1AA1A14867FE}">
            <xm:f>SUMPRODUCT((Steuerung!$F$11:$F$24&lt;=A4)*(Steuerung!$G$11:$G$24&gt;=A4))</xm:f>
            <x14:dxf>
              <font>
                <color theme="1"/>
              </font>
              <fill>
                <patternFill>
                  <bgColor rgb="FF92D050"/>
                </patternFill>
              </fill>
            </x14:dxf>
          </x14:cfRule>
          <xm:sqref>G4</xm:sqref>
        </x14:conditionalFormatting>
        <x14:conditionalFormatting xmlns:xm="http://schemas.microsoft.com/office/excel/2006/main">
          <x14:cfRule type="expression" priority="736" id="{28C105E7-B7F6-4914-83E9-B743DB0229F6}">
            <xm:f>SUMPRODUCT((Steuerung!$F$11:$F$24&lt;=A5)*(Steuerung!$G$11:$G$24&gt;=A5))</xm:f>
            <x14:dxf>
              <font>
                <color theme="1"/>
              </font>
              <fill>
                <patternFill>
                  <bgColor rgb="FF92D050"/>
                </patternFill>
              </fill>
            </x14:dxf>
          </x14:cfRule>
          <xm:sqref>G5</xm:sqref>
        </x14:conditionalFormatting>
        <x14:conditionalFormatting xmlns:xm="http://schemas.microsoft.com/office/excel/2006/main">
          <x14:cfRule type="expression" priority="732" id="{0082897A-4385-4178-8B3E-28D8512B8A73}">
            <xm:f>SUMPRODUCT((Steuerung!$F$11:$F$24&lt;=A6)*(Steuerung!$G$11:$G$24&gt;=A6))</xm:f>
            <x14:dxf>
              <font>
                <color theme="1"/>
              </font>
              <fill>
                <patternFill>
                  <bgColor rgb="FF92D050"/>
                </patternFill>
              </fill>
            </x14:dxf>
          </x14:cfRule>
          <xm:sqref>G6</xm:sqref>
        </x14:conditionalFormatting>
        <x14:conditionalFormatting xmlns:xm="http://schemas.microsoft.com/office/excel/2006/main">
          <x14:cfRule type="expression" priority="728" id="{17E896DA-0E55-42B4-A3CB-8B0074F23324}">
            <xm:f>SUMPRODUCT((Steuerung!$F$11:$F$24&lt;=A7)*(Steuerung!$G$11:$G$24&gt;=A7))</xm:f>
            <x14:dxf>
              <font>
                <color theme="1"/>
              </font>
              <fill>
                <patternFill>
                  <bgColor rgb="FF92D050"/>
                </patternFill>
              </fill>
            </x14:dxf>
          </x14:cfRule>
          <xm:sqref>G7</xm:sqref>
        </x14:conditionalFormatting>
        <x14:conditionalFormatting xmlns:xm="http://schemas.microsoft.com/office/excel/2006/main">
          <x14:cfRule type="expression" priority="724" id="{3C484552-CF8C-49C7-8A23-E04536E1229B}">
            <xm:f>SUMPRODUCT((Steuerung!$F$11:$F$24&lt;=A8)*(Steuerung!$G$11:$G$24&gt;=A8))</xm:f>
            <x14:dxf>
              <font>
                <color theme="1"/>
              </font>
              <fill>
                <patternFill>
                  <bgColor rgb="FF92D050"/>
                </patternFill>
              </fill>
            </x14:dxf>
          </x14:cfRule>
          <xm:sqref>G8</xm:sqref>
        </x14:conditionalFormatting>
        <x14:conditionalFormatting xmlns:xm="http://schemas.microsoft.com/office/excel/2006/main">
          <x14:cfRule type="expression" priority="720" id="{5F1FBA1B-755D-49D6-B4D0-2666E8F2CA80}">
            <xm:f>SUMPRODUCT((Steuerung!$F$11:$F$24&lt;=A9)*(Steuerung!$G$11:$G$24&gt;=A9))</xm:f>
            <x14:dxf>
              <font>
                <color theme="1"/>
              </font>
              <fill>
                <patternFill>
                  <bgColor rgb="FF92D050"/>
                </patternFill>
              </fill>
            </x14:dxf>
          </x14:cfRule>
          <xm:sqref>G9</xm:sqref>
        </x14:conditionalFormatting>
        <x14:conditionalFormatting xmlns:xm="http://schemas.microsoft.com/office/excel/2006/main">
          <x14:cfRule type="expression" priority="716" id="{4AAB12A7-38C8-4859-B778-42759B60B928}">
            <xm:f>SUMPRODUCT((Steuerung!$F$11:$F$24&lt;=A10)*(Steuerung!$G$11:$G$24&gt;=A10))</xm:f>
            <x14:dxf>
              <font>
                <color theme="1"/>
              </font>
              <fill>
                <patternFill>
                  <bgColor rgb="FF92D050"/>
                </patternFill>
              </fill>
            </x14:dxf>
          </x14:cfRule>
          <xm:sqref>G10</xm:sqref>
        </x14:conditionalFormatting>
        <x14:conditionalFormatting xmlns:xm="http://schemas.microsoft.com/office/excel/2006/main">
          <x14:cfRule type="expression" priority="712" id="{75641D0E-7B1D-44CA-A459-C3B2E608F504}">
            <xm:f>SUMPRODUCT((Steuerung!$F$11:$F$24&lt;=A11)*(Steuerung!$G$11:$G$24&gt;=A11))</xm:f>
            <x14:dxf>
              <font>
                <color theme="1"/>
              </font>
              <fill>
                <patternFill>
                  <bgColor rgb="FF92D050"/>
                </patternFill>
              </fill>
            </x14:dxf>
          </x14:cfRule>
          <xm:sqref>G11</xm:sqref>
        </x14:conditionalFormatting>
        <x14:conditionalFormatting xmlns:xm="http://schemas.microsoft.com/office/excel/2006/main">
          <x14:cfRule type="expression" priority="708" id="{13FBE7ED-CFDF-4118-A8C7-91643F820BF1}">
            <xm:f>SUMPRODUCT((Steuerung!$F$11:$F$24&lt;=A12)*(Steuerung!$G$11:$G$24&gt;=A12))</xm:f>
            <x14:dxf>
              <font>
                <color theme="1"/>
              </font>
              <fill>
                <patternFill>
                  <bgColor rgb="FF92D050"/>
                </patternFill>
              </fill>
            </x14:dxf>
          </x14:cfRule>
          <xm:sqref>G12</xm:sqref>
        </x14:conditionalFormatting>
        <x14:conditionalFormatting xmlns:xm="http://schemas.microsoft.com/office/excel/2006/main">
          <x14:cfRule type="expression" priority="704" id="{DA202D68-92EA-453D-BE9E-B6CF622E32DC}">
            <xm:f>SUMPRODUCT((Steuerung!$F$11:$F$24&lt;=A13)*(Steuerung!$G$11:$G$24&gt;=A13))</xm:f>
            <x14:dxf>
              <font>
                <color theme="1"/>
              </font>
              <fill>
                <patternFill>
                  <bgColor rgb="FF92D050"/>
                </patternFill>
              </fill>
            </x14:dxf>
          </x14:cfRule>
          <xm:sqref>G13</xm:sqref>
        </x14:conditionalFormatting>
        <x14:conditionalFormatting xmlns:xm="http://schemas.microsoft.com/office/excel/2006/main">
          <x14:cfRule type="expression" priority="700" id="{20038896-5445-4A1F-8C0F-DD1138787108}">
            <xm:f>SUMPRODUCT((Steuerung!$F$11:$F$24&lt;=A14)*(Steuerung!$G$11:$G$24&gt;=A14))</xm:f>
            <x14:dxf>
              <font>
                <color theme="1"/>
              </font>
              <fill>
                <patternFill>
                  <bgColor rgb="FF92D050"/>
                </patternFill>
              </fill>
            </x14:dxf>
          </x14:cfRule>
          <xm:sqref>G14</xm:sqref>
        </x14:conditionalFormatting>
        <x14:conditionalFormatting xmlns:xm="http://schemas.microsoft.com/office/excel/2006/main">
          <x14:cfRule type="expression" priority="696" id="{98BB80D7-80E7-4394-9765-E66002EC15FB}">
            <xm:f>SUMPRODUCT((Steuerung!$F$11:$F$24&lt;=A15)*(Steuerung!$G$11:$G$24&gt;=A15))</xm:f>
            <x14:dxf>
              <font>
                <color theme="1"/>
              </font>
              <fill>
                <patternFill>
                  <bgColor rgb="FF92D050"/>
                </patternFill>
              </fill>
            </x14:dxf>
          </x14:cfRule>
          <xm:sqref>G15</xm:sqref>
        </x14:conditionalFormatting>
        <x14:conditionalFormatting xmlns:xm="http://schemas.microsoft.com/office/excel/2006/main">
          <x14:cfRule type="expression" priority="692" id="{669839D8-8BA6-4560-B54D-DC6AAFE41E60}">
            <xm:f>SUMPRODUCT((Steuerung!$F$11:$F$24&lt;=A16)*(Steuerung!$G$11:$G$24&gt;=A16))</xm:f>
            <x14:dxf>
              <font>
                <color theme="1"/>
              </font>
              <fill>
                <patternFill>
                  <bgColor rgb="FF92D050"/>
                </patternFill>
              </fill>
            </x14:dxf>
          </x14:cfRule>
          <xm:sqref>G16</xm:sqref>
        </x14:conditionalFormatting>
        <x14:conditionalFormatting xmlns:xm="http://schemas.microsoft.com/office/excel/2006/main">
          <x14:cfRule type="expression" priority="688" id="{E19F1707-2D7C-4D9E-B384-9FC8C3E05846}">
            <xm:f>SUMPRODUCT((Steuerung!$F$11:$F$24&lt;=A17)*(Steuerung!$G$11:$G$24&gt;=A17))</xm:f>
            <x14:dxf>
              <font>
                <color theme="1"/>
              </font>
              <fill>
                <patternFill>
                  <bgColor rgb="FF92D050"/>
                </patternFill>
              </fill>
            </x14:dxf>
          </x14:cfRule>
          <xm:sqref>G17</xm:sqref>
        </x14:conditionalFormatting>
        <x14:conditionalFormatting xmlns:xm="http://schemas.microsoft.com/office/excel/2006/main">
          <x14:cfRule type="expression" priority="684" id="{2B7AE7B2-5557-45B0-9B1B-009EDB79C602}">
            <xm:f>SUMPRODUCT((Steuerung!$F$11:$F$24&lt;=A18)*(Steuerung!$G$11:$G$24&gt;=A18))</xm:f>
            <x14:dxf>
              <font>
                <color theme="1"/>
              </font>
              <fill>
                <patternFill>
                  <bgColor rgb="FF92D050"/>
                </patternFill>
              </fill>
            </x14:dxf>
          </x14:cfRule>
          <xm:sqref>G18</xm:sqref>
        </x14:conditionalFormatting>
        <x14:conditionalFormatting xmlns:xm="http://schemas.microsoft.com/office/excel/2006/main">
          <x14:cfRule type="expression" priority="680" id="{B569CF83-EE66-4842-9D35-2587D7678D56}">
            <xm:f>SUMPRODUCT((Steuerung!$F$11:$F$24&lt;=A19)*(Steuerung!$G$11:$G$24&gt;=A19))</xm:f>
            <x14:dxf>
              <font>
                <color theme="1"/>
              </font>
              <fill>
                <patternFill>
                  <bgColor rgb="FF92D050"/>
                </patternFill>
              </fill>
            </x14:dxf>
          </x14:cfRule>
          <xm:sqref>G19</xm:sqref>
        </x14:conditionalFormatting>
        <x14:conditionalFormatting xmlns:xm="http://schemas.microsoft.com/office/excel/2006/main">
          <x14:cfRule type="expression" priority="676" id="{8B42C03F-5ED3-4F6C-9358-578B58D9B2D9}">
            <xm:f>SUMPRODUCT((Steuerung!$F$11:$F$24&lt;=A20)*(Steuerung!$G$11:$G$24&gt;=A20))</xm:f>
            <x14:dxf>
              <font>
                <color theme="1"/>
              </font>
              <fill>
                <patternFill>
                  <bgColor rgb="FF92D050"/>
                </patternFill>
              </fill>
            </x14:dxf>
          </x14:cfRule>
          <xm:sqref>G20</xm:sqref>
        </x14:conditionalFormatting>
        <x14:conditionalFormatting xmlns:xm="http://schemas.microsoft.com/office/excel/2006/main">
          <x14:cfRule type="expression" priority="672" id="{537F66C0-6C9E-4A9E-963E-2F265031E33A}">
            <xm:f>SUMPRODUCT((Steuerung!$F$11:$F$24&lt;=A21)*(Steuerung!$G$11:$G$24&gt;=A21))</xm:f>
            <x14:dxf>
              <font>
                <color theme="1"/>
              </font>
              <fill>
                <patternFill>
                  <bgColor rgb="FF92D050"/>
                </patternFill>
              </fill>
            </x14:dxf>
          </x14:cfRule>
          <xm:sqref>G21</xm:sqref>
        </x14:conditionalFormatting>
        <x14:conditionalFormatting xmlns:xm="http://schemas.microsoft.com/office/excel/2006/main">
          <x14:cfRule type="expression" priority="668" id="{47608518-E069-45F5-B94E-E9D9165FD8A8}">
            <xm:f>SUMPRODUCT((Steuerung!$F$11:$F$24&lt;=A22)*(Steuerung!$G$11:$G$24&gt;=A22))</xm:f>
            <x14:dxf>
              <font>
                <color theme="1"/>
              </font>
              <fill>
                <patternFill>
                  <bgColor rgb="FF92D050"/>
                </patternFill>
              </fill>
            </x14:dxf>
          </x14:cfRule>
          <xm:sqref>G22</xm:sqref>
        </x14:conditionalFormatting>
        <x14:conditionalFormatting xmlns:xm="http://schemas.microsoft.com/office/excel/2006/main">
          <x14:cfRule type="expression" priority="664" id="{B7229730-7557-4F7A-83F0-94B7D6544D7D}">
            <xm:f>SUMPRODUCT((Steuerung!$F$11:$F$24&lt;=A23)*(Steuerung!$G$11:$G$24&gt;=A23))</xm:f>
            <x14:dxf>
              <font>
                <color theme="1"/>
              </font>
              <fill>
                <patternFill>
                  <bgColor rgb="FF92D050"/>
                </patternFill>
              </fill>
            </x14:dxf>
          </x14:cfRule>
          <xm:sqref>G23</xm:sqref>
        </x14:conditionalFormatting>
        <x14:conditionalFormatting xmlns:xm="http://schemas.microsoft.com/office/excel/2006/main">
          <x14:cfRule type="expression" priority="660" id="{A2BB3A3D-2BC8-4389-A172-CDFB3637E0EF}">
            <xm:f>SUMPRODUCT((Steuerung!$F$11:$F$24&lt;=A24)*(Steuerung!$G$11:$G$24&gt;=A24))</xm:f>
            <x14:dxf>
              <font>
                <color theme="1"/>
              </font>
              <fill>
                <patternFill>
                  <bgColor rgb="FF92D050"/>
                </patternFill>
              </fill>
            </x14:dxf>
          </x14:cfRule>
          <xm:sqref>G24</xm:sqref>
        </x14:conditionalFormatting>
        <x14:conditionalFormatting xmlns:xm="http://schemas.microsoft.com/office/excel/2006/main">
          <x14:cfRule type="expression" priority="656" id="{24EFB5E9-3517-4781-ABC8-BC2DAA159F7A}">
            <xm:f>SUMPRODUCT((Steuerung!$F$11:$F$24&lt;=A25)*(Steuerung!$G$11:$G$24&gt;=A25))</xm:f>
            <x14:dxf>
              <font>
                <color theme="1"/>
              </font>
              <fill>
                <patternFill>
                  <bgColor rgb="FF92D050"/>
                </patternFill>
              </fill>
            </x14:dxf>
          </x14:cfRule>
          <xm:sqref>G25</xm:sqref>
        </x14:conditionalFormatting>
        <x14:conditionalFormatting xmlns:xm="http://schemas.microsoft.com/office/excel/2006/main">
          <x14:cfRule type="expression" priority="652" id="{FBAF3A38-06FE-42BF-AB38-81AE61CF3D96}">
            <xm:f>SUMPRODUCT((Steuerung!$F$11:$F$24&lt;=A26)*(Steuerung!$G$11:$G$24&gt;=A26))</xm:f>
            <x14:dxf>
              <font>
                <color theme="1"/>
              </font>
              <fill>
                <patternFill>
                  <bgColor rgb="FF92D050"/>
                </patternFill>
              </fill>
            </x14:dxf>
          </x14:cfRule>
          <xm:sqref>G26</xm:sqref>
        </x14:conditionalFormatting>
        <x14:conditionalFormatting xmlns:xm="http://schemas.microsoft.com/office/excel/2006/main">
          <x14:cfRule type="expression" priority="648" id="{F0FB0530-2856-4AFF-97F8-914855C00AA3}">
            <xm:f>SUMPRODUCT((Steuerung!$F$11:$F$24&lt;=A27)*(Steuerung!$G$11:$G$24&gt;=A27))</xm:f>
            <x14:dxf>
              <font>
                <color theme="1"/>
              </font>
              <fill>
                <patternFill>
                  <bgColor rgb="FF92D050"/>
                </patternFill>
              </fill>
            </x14:dxf>
          </x14:cfRule>
          <xm:sqref>G27</xm:sqref>
        </x14:conditionalFormatting>
        <x14:conditionalFormatting xmlns:xm="http://schemas.microsoft.com/office/excel/2006/main">
          <x14:cfRule type="expression" priority="644" id="{27644AF1-9973-407D-B510-B0EB5FF3F176}">
            <xm:f>SUMPRODUCT((Steuerung!$F$11:$F$24&lt;=A28)*(Steuerung!$G$11:$G$24&gt;=A28))</xm:f>
            <x14:dxf>
              <font>
                <color theme="1"/>
              </font>
              <fill>
                <patternFill>
                  <bgColor rgb="FF92D050"/>
                </patternFill>
              </fill>
            </x14:dxf>
          </x14:cfRule>
          <xm:sqref>G28</xm:sqref>
        </x14:conditionalFormatting>
        <x14:conditionalFormatting xmlns:xm="http://schemas.microsoft.com/office/excel/2006/main">
          <x14:cfRule type="expression" priority="640" id="{18E115A1-1D57-49EE-A3F1-FFF3C0BD9B9B}">
            <xm:f>SUMPRODUCT((Steuerung!$F$11:$F$24&lt;=A29)*(Steuerung!$G$11:$G$24&gt;=A29))</xm:f>
            <x14:dxf>
              <font>
                <color theme="1"/>
              </font>
              <fill>
                <patternFill>
                  <bgColor rgb="FF92D050"/>
                </patternFill>
              </fill>
            </x14:dxf>
          </x14:cfRule>
          <xm:sqref>G29</xm:sqref>
        </x14:conditionalFormatting>
        <x14:conditionalFormatting xmlns:xm="http://schemas.microsoft.com/office/excel/2006/main">
          <x14:cfRule type="expression" priority="636" id="{350E2587-2E4C-44E7-8B77-27BC4059D105}">
            <xm:f>SUMPRODUCT((Steuerung!$F$11:$F$24&lt;=A30)*(Steuerung!$G$11:$G$24&gt;=A30))</xm:f>
            <x14:dxf>
              <font>
                <color theme="1"/>
              </font>
              <fill>
                <patternFill>
                  <bgColor rgb="FF92D050"/>
                </patternFill>
              </fill>
            </x14:dxf>
          </x14:cfRule>
          <xm:sqref>G30</xm:sqref>
        </x14:conditionalFormatting>
        <x14:conditionalFormatting xmlns:xm="http://schemas.microsoft.com/office/excel/2006/main">
          <x14:cfRule type="expression" priority="632" id="{17694687-E190-443B-BC6E-FFEA41654A55}">
            <xm:f>SUMPRODUCT((Steuerung!$F$11:$F$24&lt;=A31)*(Steuerung!$G$11:$G$24&gt;=A31))</xm:f>
            <x14:dxf>
              <font>
                <color theme="1"/>
              </font>
              <fill>
                <patternFill>
                  <bgColor rgb="FF92D050"/>
                </patternFill>
              </fill>
            </x14:dxf>
          </x14:cfRule>
          <xm:sqref>G31</xm:sqref>
        </x14:conditionalFormatting>
        <x14:conditionalFormatting xmlns:xm="http://schemas.microsoft.com/office/excel/2006/main">
          <x14:cfRule type="expression" priority="628" id="{1B3450B4-508F-4D64-B25F-02E5E310D2C4}">
            <xm:f>SUMPRODUCT((Steuerung!$F$11:$F$24&lt;=A32)*(Steuerung!$G$11:$G$24&gt;=A32))</xm:f>
            <x14:dxf>
              <font>
                <color theme="1"/>
              </font>
              <fill>
                <patternFill>
                  <bgColor rgb="FF92D050"/>
                </patternFill>
              </fill>
            </x14:dxf>
          </x14:cfRule>
          <xm:sqref>G32</xm:sqref>
        </x14:conditionalFormatting>
        <x14:conditionalFormatting xmlns:xm="http://schemas.microsoft.com/office/excel/2006/main">
          <x14:cfRule type="expression" priority="621" id="{2DA96F44-A355-490D-8EAC-5EA469385620}">
            <xm:f>SUMPRODUCT((Steuerung!$F$11:$F$24&lt;=A33)*(Steuerung!$G$11:$G$24&gt;=A33))</xm:f>
            <x14:dxf>
              <font>
                <color theme="1"/>
              </font>
              <fill>
                <patternFill>
                  <bgColor rgb="FF92D050"/>
                </patternFill>
              </fill>
            </x14:dxf>
          </x14:cfRule>
          <xm:sqref>G33</xm:sqref>
        </x14:conditionalFormatting>
        <x14:conditionalFormatting xmlns:xm="http://schemas.microsoft.com/office/excel/2006/main">
          <x14:cfRule type="expression" priority="617" id="{7217C7F5-776E-4AFD-95A7-3484E7D646AD}">
            <xm:f>SUMPRODUCT((Steuerung!$F$11:$F$24&lt;=A34)*(Steuerung!$G$11:$G$24&gt;=A34))</xm:f>
            <x14:dxf>
              <font>
                <color theme="1"/>
              </font>
              <fill>
                <patternFill>
                  <bgColor rgb="FF92D050"/>
                </patternFill>
              </fill>
            </x14:dxf>
          </x14:cfRule>
          <xm:sqref>G34</xm:sqref>
        </x14:conditionalFormatting>
        <x14:conditionalFormatting xmlns:xm="http://schemas.microsoft.com/office/excel/2006/main">
          <x14:cfRule type="expression" priority="613" id="{99B8F7BC-B755-4D74-B3EC-C2317A4F8ABD}">
            <xm:f>SUMPRODUCT((Steuerung!$F$11:$F$24&lt;=I4)*(Steuerung!$G$11:$G$24&gt;=I4))</xm:f>
            <x14:dxf>
              <font>
                <color auto="1"/>
              </font>
              <fill>
                <patternFill>
                  <bgColor rgb="FF92D050"/>
                </patternFill>
              </fill>
            </x14:dxf>
          </x14:cfRule>
          <xm:sqref>O4</xm:sqref>
        </x14:conditionalFormatting>
        <x14:conditionalFormatting xmlns:xm="http://schemas.microsoft.com/office/excel/2006/main">
          <x14:cfRule type="expression" priority="609" id="{649F728F-22A6-4A4F-B612-E04807085A49}">
            <xm:f>SUMPRODUCT((Steuerung!$F$11:$F$24&lt;=I5)*(Steuerung!$G$11:$G$24&gt;=I5))</xm:f>
            <x14:dxf>
              <font>
                <color auto="1"/>
              </font>
              <fill>
                <patternFill>
                  <bgColor rgb="FF92D050"/>
                </patternFill>
              </fill>
            </x14:dxf>
          </x14:cfRule>
          <xm:sqref>O5</xm:sqref>
        </x14:conditionalFormatting>
        <x14:conditionalFormatting xmlns:xm="http://schemas.microsoft.com/office/excel/2006/main">
          <x14:cfRule type="expression" priority="605" id="{DB5253DE-4625-4A12-85A3-5BFE50693389}">
            <xm:f>SUMPRODUCT((Steuerung!$F$11:$F$24&lt;=I6)*(Steuerung!$G$11:$G$24&gt;=I6))</xm:f>
            <x14:dxf>
              <font>
                <color auto="1"/>
              </font>
              <fill>
                <patternFill>
                  <bgColor rgb="FF92D050"/>
                </patternFill>
              </fill>
            </x14:dxf>
          </x14:cfRule>
          <xm:sqref>O6</xm:sqref>
        </x14:conditionalFormatting>
        <x14:conditionalFormatting xmlns:xm="http://schemas.microsoft.com/office/excel/2006/main">
          <x14:cfRule type="expression" priority="601" id="{1BA6AE41-E2CE-4E35-8C0B-7B92327944EE}">
            <xm:f>SUMPRODUCT((Steuerung!$F$11:$F$24&lt;=I7)*(Steuerung!$G$11:$G$24&gt;=I7))</xm:f>
            <x14:dxf>
              <font>
                <color auto="1"/>
              </font>
              <fill>
                <patternFill>
                  <bgColor rgb="FF92D050"/>
                </patternFill>
              </fill>
            </x14:dxf>
          </x14:cfRule>
          <xm:sqref>O7</xm:sqref>
        </x14:conditionalFormatting>
        <x14:conditionalFormatting xmlns:xm="http://schemas.microsoft.com/office/excel/2006/main">
          <x14:cfRule type="expression" priority="597" id="{C230053E-648A-463C-8681-7546DCADD5FD}">
            <xm:f>SUMPRODUCT((Steuerung!$F$11:$F$24&lt;=I8)*(Steuerung!$G$11:$G$24&gt;=I8))</xm:f>
            <x14:dxf>
              <font>
                <color auto="1"/>
              </font>
              <fill>
                <patternFill>
                  <bgColor rgb="FF92D050"/>
                </patternFill>
              </fill>
            </x14:dxf>
          </x14:cfRule>
          <xm:sqref>O8</xm:sqref>
        </x14:conditionalFormatting>
        <x14:conditionalFormatting xmlns:xm="http://schemas.microsoft.com/office/excel/2006/main">
          <x14:cfRule type="expression" priority="593" id="{4B6F9523-8051-4C64-BF1F-5A9D9C7E2B4C}">
            <xm:f>SUMPRODUCT((Steuerung!$F$11:$F$24&lt;=I9)*(Steuerung!$G$11:$G$24&gt;=I9))</xm:f>
            <x14:dxf>
              <font>
                <color auto="1"/>
              </font>
              <fill>
                <patternFill>
                  <bgColor rgb="FF92D050"/>
                </patternFill>
              </fill>
            </x14:dxf>
          </x14:cfRule>
          <xm:sqref>O9</xm:sqref>
        </x14:conditionalFormatting>
        <x14:conditionalFormatting xmlns:xm="http://schemas.microsoft.com/office/excel/2006/main">
          <x14:cfRule type="expression" priority="589" id="{D852FEAF-07BD-4A6B-8B71-3FF097A036D4}">
            <xm:f>SUMPRODUCT((Steuerung!$F$11:$F$24&lt;=I10)*(Steuerung!$G$11:$G$24&gt;=I10))</xm:f>
            <x14:dxf>
              <font>
                <color auto="1"/>
              </font>
              <fill>
                <patternFill>
                  <bgColor rgb="FF92D050"/>
                </patternFill>
              </fill>
            </x14:dxf>
          </x14:cfRule>
          <xm:sqref>O10</xm:sqref>
        </x14:conditionalFormatting>
        <x14:conditionalFormatting xmlns:xm="http://schemas.microsoft.com/office/excel/2006/main">
          <x14:cfRule type="expression" priority="585" id="{F28EF361-33E4-427F-B83D-F42D672D4496}">
            <xm:f>SUMPRODUCT((Steuerung!$F$11:$F$24&lt;=I11)*(Steuerung!$G$11:$G$24&gt;=I11))</xm:f>
            <x14:dxf>
              <font>
                <color auto="1"/>
              </font>
              <fill>
                <patternFill>
                  <bgColor rgb="FF92D050"/>
                </patternFill>
              </fill>
            </x14:dxf>
          </x14:cfRule>
          <xm:sqref>O11</xm:sqref>
        </x14:conditionalFormatting>
        <x14:conditionalFormatting xmlns:xm="http://schemas.microsoft.com/office/excel/2006/main">
          <x14:cfRule type="expression" priority="581" id="{AFB59806-49C4-4C61-A308-5B693D4EF348}">
            <xm:f>SUMPRODUCT((Steuerung!$F$11:$F$24&lt;=I12)*(Steuerung!$G$11:$G$24&gt;=I12))</xm:f>
            <x14:dxf>
              <font>
                <color auto="1"/>
              </font>
              <fill>
                <patternFill>
                  <bgColor rgb="FF92D050"/>
                </patternFill>
              </fill>
            </x14:dxf>
          </x14:cfRule>
          <xm:sqref>O12</xm:sqref>
        </x14:conditionalFormatting>
        <x14:conditionalFormatting xmlns:xm="http://schemas.microsoft.com/office/excel/2006/main">
          <x14:cfRule type="expression" priority="577" id="{6B8DD2E5-ECFE-4AF9-8459-58B085A08933}">
            <xm:f>SUMPRODUCT((Steuerung!$F$11:$F$24&lt;=I13)*(Steuerung!$G$11:$G$24&gt;=I13))</xm:f>
            <x14:dxf>
              <font>
                <color auto="1"/>
              </font>
              <fill>
                <patternFill>
                  <bgColor rgb="FF92D050"/>
                </patternFill>
              </fill>
            </x14:dxf>
          </x14:cfRule>
          <xm:sqref>O13</xm:sqref>
        </x14:conditionalFormatting>
        <x14:conditionalFormatting xmlns:xm="http://schemas.microsoft.com/office/excel/2006/main">
          <x14:cfRule type="expression" priority="573" id="{7C539F07-5766-493B-9A26-E3AC49327B78}">
            <xm:f>SUMPRODUCT((Steuerung!$F$11:$F$24&lt;=I14)*(Steuerung!$G$11:$G$24&gt;=I14))</xm:f>
            <x14:dxf>
              <font>
                <color auto="1"/>
              </font>
              <fill>
                <patternFill>
                  <bgColor rgb="FF92D050"/>
                </patternFill>
              </fill>
            </x14:dxf>
          </x14:cfRule>
          <xm:sqref>O14</xm:sqref>
        </x14:conditionalFormatting>
        <x14:conditionalFormatting xmlns:xm="http://schemas.microsoft.com/office/excel/2006/main">
          <x14:cfRule type="expression" priority="569" id="{B67A1A42-A9B0-46D1-8FFC-A6FD18FBA022}">
            <xm:f>SUMPRODUCT((Steuerung!$F$11:$F$24&lt;=I15)*(Steuerung!$G$11:$G$24&gt;=I15))</xm:f>
            <x14:dxf>
              <font>
                <color auto="1"/>
              </font>
              <fill>
                <patternFill>
                  <bgColor rgb="FF92D050"/>
                </patternFill>
              </fill>
            </x14:dxf>
          </x14:cfRule>
          <xm:sqref>O15</xm:sqref>
        </x14:conditionalFormatting>
        <x14:conditionalFormatting xmlns:xm="http://schemas.microsoft.com/office/excel/2006/main">
          <x14:cfRule type="expression" priority="565" id="{1A94EEA7-8C72-435B-BF4B-31AD24024103}">
            <xm:f>SUMPRODUCT((Steuerung!$F$11:$F$24&lt;=I16)*(Steuerung!$G$11:$G$24&gt;=I16))</xm:f>
            <x14:dxf>
              <font>
                <color auto="1"/>
              </font>
              <fill>
                <patternFill>
                  <bgColor rgb="FF92D050"/>
                </patternFill>
              </fill>
            </x14:dxf>
          </x14:cfRule>
          <xm:sqref>O16</xm:sqref>
        </x14:conditionalFormatting>
        <x14:conditionalFormatting xmlns:xm="http://schemas.microsoft.com/office/excel/2006/main">
          <x14:cfRule type="expression" priority="561" id="{982F0618-E9DB-4726-87BF-EF19D48F83F0}">
            <xm:f>SUMPRODUCT((Steuerung!$F$11:$F$24&lt;=I17)*(Steuerung!$G$11:$G$24&gt;=I17))</xm:f>
            <x14:dxf>
              <font>
                <color auto="1"/>
              </font>
              <fill>
                <patternFill>
                  <bgColor rgb="FF92D050"/>
                </patternFill>
              </fill>
            </x14:dxf>
          </x14:cfRule>
          <xm:sqref>O17</xm:sqref>
        </x14:conditionalFormatting>
        <x14:conditionalFormatting xmlns:xm="http://schemas.microsoft.com/office/excel/2006/main">
          <x14:cfRule type="expression" priority="557" id="{36035078-8472-4137-8804-D8D0DEFBC06B}">
            <xm:f>SUMPRODUCT((Steuerung!$F$11:$F$24&lt;=I18)*(Steuerung!$G$11:$G$24&gt;=I18))</xm:f>
            <x14:dxf>
              <font>
                <color auto="1"/>
              </font>
              <fill>
                <patternFill>
                  <bgColor rgb="FF92D050"/>
                </patternFill>
              </fill>
            </x14:dxf>
          </x14:cfRule>
          <xm:sqref>O18</xm:sqref>
        </x14:conditionalFormatting>
        <x14:conditionalFormatting xmlns:xm="http://schemas.microsoft.com/office/excel/2006/main">
          <x14:cfRule type="expression" priority="553" id="{72FBD41F-A964-4C2A-BA67-5E1A203BC866}">
            <xm:f>SUMPRODUCT((Steuerung!$F$11:$F$24&lt;=I19)*(Steuerung!$G$11:$G$24&gt;=I19))</xm:f>
            <x14:dxf>
              <font>
                <color auto="1"/>
              </font>
              <fill>
                <patternFill>
                  <bgColor rgb="FF92D050"/>
                </patternFill>
              </fill>
            </x14:dxf>
          </x14:cfRule>
          <xm:sqref>O19</xm:sqref>
        </x14:conditionalFormatting>
        <x14:conditionalFormatting xmlns:xm="http://schemas.microsoft.com/office/excel/2006/main">
          <x14:cfRule type="expression" priority="549" id="{D709DD08-BFD9-45C8-85F1-02DC21342739}">
            <xm:f>SUMPRODUCT((Steuerung!$F$11:$F$24&lt;=I20)*(Steuerung!$G$11:$G$24&gt;=I20))</xm:f>
            <x14:dxf>
              <font>
                <color auto="1"/>
              </font>
              <fill>
                <patternFill>
                  <bgColor rgb="FF92D050"/>
                </patternFill>
              </fill>
            </x14:dxf>
          </x14:cfRule>
          <xm:sqref>O20</xm:sqref>
        </x14:conditionalFormatting>
        <x14:conditionalFormatting xmlns:xm="http://schemas.microsoft.com/office/excel/2006/main">
          <x14:cfRule type="expression" priority="545" id="{F3A0B87F-CC50-40C3-8440-297518F58D14}">
            <xm:f>SUMPRODUCT((Steuerung!$F$11:$F$24&lt;=I21)*(Steuerung!$G$11:$G$24&gt;=I21))</xm:f>
            <x14:dxf>
              <font>
                <color auto="1"/>
              </font>
              <fill>
                <patternFill>
                  <bgColor rgb="FF92D050"/>
                </patternFill>
              </fill>
            </x14:dxf>
          </x14:cfRule>
          <xm:sqref>O21</xm:sqref>
        </x14:conditionalFormatting>
        <x14:conditionalFormatting xmlns:xm="http://schemas.microsoft.com/office/excel/2006/main">
          <x14:cfRule type="expression" priority="541" id="{BE18D1C6-7648-454E-B6E4-CC31CA2F03F6}">
            <xm:f>SUMPRODUCT((Steuerung!$F$11:$F$24&lt;=I22)*(Steuerung!$G$11:$G$24&gt;=I22))</xm:f>
            <x14:dxf>
              <font>
                <color auto="1"/>
              </font>
              <fill>
                <patternFill>
                  <bgColor rgb="FF92D050"/>
                </patternFill>
              </fill>
            </x14:dxf>
          </x14:cfRule>
          <xm:sqref>O22</xm:sqref>
        </x14:conditionalFormatting>
        <x14:conditionalFormatting xmlns:xm="http://schemas.microsoft.com/office/excel/2006/main">
          <x14:cfRule type="expression" priority="537" id="{940F9C6D-4937-431F-A8FB-4B19065D6790}">
            <xm:f>SUMPRODUCT((Steuerung!$F$11:$F$24&lt;=I23)*(Steuerung!$G$11:$G$24&gt;=I23))</xm:f>
            <x14:dxf>
              <font>
                <color auto="1"/>
              </font>
              <fill>
                <patternFill>
                  <bgColor rgb="FF92D050"/>
                </patternFill>
              </fill>
            </x14:dxf>
          </x14:cfRule>
          <xm:sqref>O23</xm:sqref>
        </x14:conditionalFormatting>
        <x14:conditionalFormatting xmlns:xm="http://schemas.microsoft.com/office/excel/2006/main">
          <x14:cfRule type="expression" priority="533" id="{084DC8DD-BD4D-432B-92B4-A34E2CE8D424}">
            <xm:f>SUMPRODUCT((Steuerung!$F$11:$F$24&lt;=I24)*(Steuerung!$G$11:$G$24&gt;=I24))</xm:f>
            <x14:dxf>
              <font>
                <color auto="1"/>
              </font>
              <fill>
                <patternFill>
                  <bgColor rgb="FF92D050"/>
                </patternFill>
              </fill>
            </x14:dxf>
          </x14:cfRule>
          <xm:sqref>O24</xm:sqref>
        </x14:conditionalFormatting>
        <x14:conditionalFormatting xmlns:xm="http://schemas.microsoft.com/office/excel/2006/main">
          <x14:cfRule type="expression" priority="529" id="{18B378EF-E1AE-4CB3-9BFC-C30DE43A25AF}">
            <xm:f>SUMPRODUCT((Steuerung!$F$11:$F$24&lt;=I25)*(Steuerung!$G$11:$G$24&gt;=I25))</xm:f>
            <x14:dxf>
              <font>
                <color auto="1"/>
              </font>
              <fill>
                <patternFill>
                  <bgColor rgb="FF92D050"/>
                </patternFill>
              </fill>
            </x14:dxf>
          </x14:cfRule>
          <xm:sqref>O25</xm:sqref>
        </x14:conditionalFormatting>
        <x14:conditionalFormatting xmlns:xm="http://schemas.microsoft.com/office/excel/2006/main">
          <x14:cfRule type="expression" priority="525" id="{19415446-8935-4F19-839C-051DAD743198}">
            <xm:f>SUMPRODUCT((Steuerung!$F$11:$F$24&lt;=I26)*(Steuerung!$G$11:$G$24&gt;=I26))</xm:f>
            <x14:dxf>
              <font>
                <color auto="1"/>
              </font>
              <fill>
                <patternFill>
                  <bgColor rgb="FF92D050"/>
                </patternFill>
              </fill>
            </x14:dxf>
          </x14:cfRule>
          <xm:sqref>O26</xm:sqref>
        </x14:conditionalFormatting>
        <x14:conditionalFormatting xmlns:xm="http://schemas.microsoft.com/office/excel/2006/main">
          <x14:cfRule type="expression" priority="521" id="{B2FE2CBB-0BD7-4E3A-AC89-FCB23D749F33}">
            <xm:f>SUMPRODUCT((Steuerung!$F$11:$F$24&lt;=I27)*(Steuerung!$G$11:$G$24&gt;=I27))</xm:f>
            <x14:dxf>
              <font>
                <color auto="1"/>
              </font>
              <fill>
                <patternFill>
                  <bgColor rgb="FF92D050"/>
                </patternFill>
              </fill>
            </x14:dxf>
          </x14:cfRule>
          <xm:sqref>O27</xm:sqref>
        </x14:conditionalFormatting>
        <x14:conditionalFormatting xmlns:xm="http://schemas.microsoft.com/office/excel/2006/main">
          <x14:cfRule type="expression" priority="517" id="{7FA9630F-28EF-41AD-9D49-5482E8D5DC36}">
            <xm:f>SUMPRODUCT((Steuerung!$F$11:$F$24&lt;=I28)*(Steuerung!$G$11:$G$24&gt;=I28))</xm:f>
            <x14:dxf>
              <font>
                <color auto="1"/>
              </font>
              <fill>
                <patternFill>
                  <bgColor rgb="FF92D050"/>
                </patternFill>
              </fill>
            </x14:dxf>
          </x14:cfRule>
          <xm:sqref>O28</xm:sqref>
        </x14:conditionalFormatting>
        <x14:conditionalFormatting xmlns:xm="http://schemas.microsoft.com/office/excel/2006/main">
          <x14:cfRule type="expression" priority="513" id="{C7ACB208-00DC-44F4-9DEE-08ECB23682EB}">
            <xm:f>SUMPRODUCT((Steuerung!$F$11:$F$24&lt;=I29)*(Steuerung!$G$11:$G$24&gt;=I29))</xm:f>
            <x14:dxf>
              <font>
                <color auto="1"/>
              </font>
              <fill>
                <patternFill>
                  <bgColor rgb="FF92D050"/>
                </patternFill>
              </fill>
            </x14:dxf>
          </x14:cfRule>
          <xm:sqref>O29</xm:sqref>
        </x14:conditionalFormatting>
        <x14:conditionalFormatting xmlns:xm="http://schemas.microsoft.com/office/excel/2006/main">
          <x14:cfRule type="expression" priority="509" id="{E93480D0-3CF1-42FB-B8B4-71002A239133}">
            <xm:f>SUMPRODUCT((Steuerung!$F$11:$F$24&lt;=I30)*(Steuerung!$G$11:$G$24&gt;=I30))</xm:f>
            <x14:dxf>
              <font>
                <color auto="1"/>
              </font>
              <fill>
                <patternFill>
                  <bgColor rgb="FF92D050"/>
                </patternFill>
              </fill>
            </x14:dxf>
          </x14:cfRule>
          <xm:sqref>O30</xm:sqref>
        </x14:conditionalFormatting>
        <x14:conditionalFormatting xmlns:xm="http://schemas.microsoft.com/office/excel/2006/main">
          <x14:cfRule type="expression" priority="505" id="{9CF9BCDB-525B-4CFD-B6FD-B853D3843F00}">
            <xm:f>SUMPRODUCT((Steuerung!$F$11:$F$24&lt;=I31)*(Steuerung!$G$11:$G$24&gt;=I31))</xm:f>
            <x14:dxf>
              <font>
                <color auto="1"/>
              </font>
              <fill>
                <patternFill>
                  <bgColor rgb="FF92D050"/>
                </patternFill>
              </fill>
            </x14:dxf>
          </x14:cfRule>
          <xm:sqref>O31</xm:sqref>
        </x14:conditionalFormatting>
        <x14:conditionalFormatting xmlns:xm="http://schemas.microsoft.com/office/excel/2006/main">
          <x14:cfRule type="expression" priority="501" id="{78949258-A827-4FC7-8FE5-A53E8C499054}">
            <xm:f>SUMPRODUCT((Steuerung!$F$11:$F$24&lt;=I32)*(Steuerung!$G$11:$G$24&gt;=I32))</xm:f>
            <x14:dxf>
              <font>
                <color auto="1"/>
              </font>
              <fill>
                <patternFill>
                  <bgColor rgb="FF92D050"/>
                </patternFill>
              </fill>
            </x14:dxf>
          </x14:cfRule>
          <xm:sqref>O32</xm:sqref>
        </x14:conditionalFormatting>
        <x14:conditionalFormatting xmlns:xm="http://schemas.microsoft.com/office/excel/2006/main">
          <x14:cfRule type="expression" priority="497" id="{CF62B130-0BDB-4BC9-B059-E27145EE8D53}">
            <xm:f>SUMPRODUCT((Steuerung!$F$11:$F$24&lt;=I33)*(Steuerung!$G$11:$G$24&gt;=I33))</xm:f>
            <x14:dxf>
              <font>
                <color auto="1"/>
              </font>
              <fill>
                <patternFill>
                  <bgColor rgb="FF92D050"/>
                </patternFill>
              </fill>
            </x14:dxf>
          </x14:cfRule>
          <xm:sqref>O33</xm:sqref>
        </x14:conditionalFormatting>
        <x14:conditionalFormatting xmlns:xm="http://schemas.microsoft.com/office/excel/2006/main">
          <x14:cfRule type="expression" priority="493" id="{7B633521-0665-4893-9E2D-64FC65055C19}">
            <xm:f>SUMPRODUCT((Steuerung!$F$11:$F$24&lt;=I34)*(Steuerung!$G$11:$G$24&gt;=I34))</xm:f>
            <x14:dxf>
              <font>
                <color auto="1"/>
              </font>
              <fill>
                <patternFill>
                  <bgColor rgb="FF92D050"/>
                </patternFill>
              </fill>
            </x14:dxf>
          </x14:cfRule>
          <xm:sqref>O34</xm:sqref>
        </x14:conditionalFormatting>
        <x14:conditionalFormatting xmlns:xm="http://schemas.microsoft.com/office/excel/2006/main">
          <x14:cfRule type="expression" priority="489" id="{6E77A5C9-A3A4-4A57-B70F-F04884672378}">
            <xm:f>SUMPRODUCT((Steuerung!$F$11:$F$24&lt;=Q4)*(Steuerung!$G$11:$G$24&gt;=Q4))</xm:f>
            <x14:dxf>
              <font>
                <color auto="1"/>
              </font>
              <fill>
                <patternFill>
                  <bgColor rgb="FF92D050"/>
                </patternFill>
              </fill>
            </x14:dxf>
          </x14:cfRule>
          <xm:sqref>W4</xm:sqref>
        </x14:conditionalFormatting>
        <x14:conditionalFormatting xmlns:xm="http://schemas.microsoft.com/office/excel/2006/main">
          <x14:cfRule type="expression" priority="485" id="{313935C3-6FEC-4433-9B9E-D4AC482186DD}">
            <xm:f>SUMPRODUCT((Steuerung!$F$11:$F$24&lt;=Q5)*(Steuerung!$G$11:$G$24&gt;=Q5))</xm:f>
            <x14:dxf>
              <font>
                <color auto="1"/>
              </font>
              <fill>
                <patternFill>
                  <bgColor rgb="FF92D050"/>
                </patternFill>
              </fill>
            </x14:dxf>
          </x14:cfRule>
          <xm:sqref>W5</xm:sqref>
        </x14:conditionalFormatting>
        <x14:conditionalFormatting xmlns:xm="http://schemas.microsoft.com/office/excel/2006/main">
          <x14:cfRule type="expression" priority="481" id="{C69E9F45-4751-4F2D-AA6B-C23E4CA82974}">
            <xm:f>SUMPRODUCT((Steuerung!$F$11:$F$24&lt;=Q6)*(Steuerung!$G$11:$G$24&gt;=Q6))</xm:f>
            <x14:dxf>
              <font>
                <color auto="1"/>
              </font>
              <fill>
                <patternFill>
                  <bgColor rgb="FF92D050"/>
                </patternFill>
              </fill>
            </x14:dxf>
          </x14:cfRule>
          <xm:sqref>W6</xm:sqref>
        </x14:conditionalFormatting>
        <x14:conditionalFormatting xmlns:xm="http://schemas.microsoft.com/office/excel/2006/main">
          <x14:cfRule type="expression" priority="477" id="{A9794990-9682-48AE-BAC2-1F8F62F3CEE4}">
            <xm:f>SUMPRODUCT((Steuerung!$F$11:$F$24&lt;=Q7)*(Steuerung!$G$11:$G$24&gt;=Q7))</xm:f>
            <x14:dxf>
              <font>
                <color auto="1"/>
              </font>
              <fill>
                <patternFill>
                  <bgColor rgb="FF92D050"/>
                </patternFill>
              </fill>
            </x14:dxf>
          </x14:cfRule>
          <xm:sqref>W7</xm:sqref>
        </x14:conditionalFormatting>
        <x14:conditionalFormatting xmlns:xm="http://schemas.microsoft.com/office/excel/2006/main">
          <x14:cfRule type="expression" priority="473" id="{48A75B3F-F4E1-4F1F-8737-228471D25E32}">
            <xm:f>SUMPRODUCT((Steuerung!$F$11:$F$24&lt;=Q8)*(Steuerung!$G$11:$G$24&gt;=Q8))</xm:f>
            <x14:dxf>
              <font>
                <color auto="1"/>
              </font>
              <fill>
                <patternFill>
                  <bgColor rgb="FF92D050"/>
                </patternFill>
              </fill>
            </x14:dxf>
          </x14:cfRule>
          <xm:sqref>W8</xm:sqref>
        </x14:conditionalFormatting>
        <x14:conditionalFormatting xmlns:xm="http://schemas.microsoft.com/office/excel/2006/main">
          <x14:cfRule type="expression" priority="469" id="{90AB1CD3-8164-4F8D-B2B3-0113E118097B}">
            <xm:f>SUMPRODUCT((Steuerung!$F$11:$F$24&lt;=Q9)*(Steuerung!$G$11:$G$24&gt;=Q9))</xm:f>
            <x14:dxf>
              <font>
                <color auto="1"/>
              </font>
              <fill>
                <patternFill>
                  <bgColor rgb="FF92D050"/>
                </patternFill>
              </fill>
            </x14:dxf>
          </x14:cfRule>
          <xm:sqref>W9</xm:sqref>
        </x14:conditionalFormatting>
        <x14:conditionalFormatting xmlns:xm="http://schemas.microsoft.com/office/excel/2006/main">
          <x14:cfRule type="expression" priority="465" id="{89E5B0CF-47AF-4839-A8CA-ED4B6B19CB11}">
            <xm:f>SUMPRODUCT((Steuerung!$F$11:$F$24&lt;=Q10)*(Steuerung!$G$11:$G$24&gt;=Q10))</xm:f>
            <x14:dxf>
              <font>
                <color auto="1"/>
              </font>
              <fill>
                <patternFill>
                  <bgColor rgb="FF92D050"/>
                </patternFill>
              </fill>
            </x14:dxf>
          </x14:cfRule>
          <xm:sqref>W10</xm:sqref>
        </x14:conditionalFormatting>
        <x14:conditionalFormatting xmlns:xm="http://schemas.microsoft.com/office/excel/2006/main">
          <x14:cfRule type="expression" priority="461" id="{8337C5F3-BAAF-43EE-9660-99E4828938F1}">
            <xm:f>SUMPRODUCT((Steuerung!$F$11:$F$24&lt;=Q11)*(Steuerung!$G$11:$G$24&gt;=Q11))</xm:f>
            <x14:dxf>
              <font>
                <color auto="1"/>
              </font>
              <fill>
                <patternFill>
                  <bgColor rgb="FF92D050"/>
                </patternFill>
              </fill>
            </x14:dxf>
          </x14:cfRule>
          <xm:sqref>W11</xm:sqref>
        </x14:conditionalFormatting>
        <x14:conditionalFormatting xmlns:xm="http://schemas.microsoft.com/office/excel/2006/main">
          <x14:cfRule type="expression" priority="457" id="{D2198245-C9A9-4BE1-B15F-60DF27A37A5B}">
            <xm:f>SUMPRODUCT((Steuerung!$F$11:$F$24&lt;=Q12)*(Steuerung!$G$11:$G$24&gt;=Q12))</xm:f>
            <x14:dxf>
              <font>
                <color auto="1"/>
              </font>
              <fill>
                <patternFill>
                  <bgColor rgb="FF92D050"/>
                </patternFill>
              </fill>
            </x14:dxf>
          </x14:cfRule>
          <xm:sqref>W12</xm:sqref>
        </x14:conditionalFormatting>
        <x14:conditionalFormatting xmlns:xm="http://schemas.microsoft.com/office/excel/2006/main">
          <x14:cfRule type="expression" priority="453" id="{62A8663F-86B1-46CF-AB01-BC0019EA5ECE}">
            <xm:f>SUMPRODUCT((Steuerung!$F$11:$F$24&lt;=Q13)*(Steuerung!$G$11:$G$24&gt;=Q13))</xm:f>
            <x14:dxf>
              <font>
                <color auto="1"/>
              </font>
              <fill>
                <patternFill>
                  <bgColor rgb="FF92D050"/>
                </patternFill>
              </fill>
            </x14:dxf>
          </x14:cfRule>
          <xm:sqref>W13</xm:sqref>
        </x14:conditionalFormatting>
        <x14:conditionalFormatting xmlns:xm="http://schemas.microsoft.com/office/excel/2006/main">
          <x14:cfRule type="expression" priority="449" id="{47DFB09D-9CFE-4859-9624-D9204E4268C6}">
            <xm:f>SUMPRODUCT((Steuerung!$F$11:$F$24&lt;=Q14)*(Steuerung!$G$11:$G$24&gt;=Q14))</xm:f>
            <x14:dxf>
              <font>
                <color auto="1"/>
              </font>
              <fill>
                <patternFill>
                  <bgColor rgb="FF92D050"/>
                </patternFill>
              </fill>
            </x14:dxf>
          </x14:cfRule>
          <xm:sqref>W14</xm:sqref>
        </x14:conditionalFormatting>
        <x14:conditionalFormatting xmlns:xm="http://schemas.microsoft.com/office/excel/2006/main">
          <x14:cfRule type="expression" priority="445" id="{4721E32E-E7B5-4F0D-A4D4-F7221B0D6D26}">
            <xm:f>SUMPRODUCT((Steuerung!$F$11:$F$24&lt;=Q15)*(Steuerung!$G$11:$G$24&gt;=Q15))</xm:f>
            <x14:dxf>
              <font>
                <color auto="1"/>
              </font>
              <fill>
                <patternFill>
                  <bgColor rgb="FF92D050"/>
                </patternFill>
              </fill>
            </x14:dxf>
          </x14:cfRule>
          <xm:sqref>W15</xm:sqref>
        </x14:conditionalFormatting>
        <x14:conditionalFormatting xmlns:xm="http://schemas.microsoft.com/office/excel/2006/main">
          <x14:cfRule type="expression" priority="441" id="{1E297FA2-965A-44D4-ADBF-9E4873878920}">
            <xm:f>SUMPRODUCT((Steuerung!$F$11:$F$24&lt;=Q16)*(Steuerung!$G$11:$G$24&gt;=Q16))</xm:f>
            <x14:dxf>
              <font>
                <color auto="1"/>
              </font>
              <fill>
                <patternFill>
                  <bgColor rgb="FF92D050"/>
                </patternFill>
              </fill>
            </x14:dxf>
          </x14:cfRule>
          <xm:sqref>W16</xm:sqref>
        </x14:conditionalFormatting>
        <x14:conditionalFormatting xmlns:xm="http://schemas.microsoft.com/office/excel/2006/main">
          <x14:cfRule type="expression" priority="437" id="{740E5F75-D5F3-4006-8EDD-17887B3C09DC}">
            <xm:f>SUMPRODUCT((Steuerung!$F$11:$F$24&lt;=Q17)*(Steuerung!$G$11:$G$24&gt;=Q17))</xm:f>
            <x14:dxf>
              <font>
                <color auto="1"/>
              </font>
              <fill>
                <patternFill>
                  <bgColor rgb="FF92D050"/>
                </patternFill>
              </fill>
            </x14:dxf>
          </x14:cfRule>
          <xm:sqref>W17</xm:sqref>
        </x14:conditionalFormatting>
        <x14:conditionalFormatting xmlns:xm="http://schemas.microsoft.com/office/excel/2006/main">
          <x14:cfRule type="expression" priority="433" id="{9132A2E5-C5C7-4137-916D-BB4BFEAE048E}">
            <xm:f>SUMPRODUCT((Steuerung!$F$11:$F$24&lt;=Q18)*(Steuerung!$G$11:$G$24&gt;=Q18))</xm:f>
            <x14:dxf>
              <font>
                <color auto="1"/>
              </font>
              <fill>
                <patternFill>
                  <bgColor rgb="FF92D050"/>
                </patternFill>
              </fill>
            </x14:dxf>
          </x14:cfRule>
          <xm:sqref>W18</xm:sqref>
        </x14:conditionalFormatting>
        <x14:conditionalFormatting xmlns:xm="http://schemas.microsoft.com/office/excel/2006/main">
          <x14:cfRule type="expression" priority="429" id="{1FF0CB65-492C-4C77-85F2-0529207B8E27}">
            <xm:f>SUMPRODUCT((Steuerung!$F$11:$F$24&lt;=Q19)*(Steuerung!$G$11:$G$24&gt;=Q19))</xm:f>
            <x14:dxf>
              <font>
                <color auto="1"/>
              </font>
              <fill>
                <patternFill>
                  <bgColor rgb="FF92D050"/>
                </patternFill>
              </fill>
            </x14:dxf>
          </x14:cfRule>
          <xm:sqref>W19</xm:sqref>
        </x14:conditionalFormatting>
        <x14:conditionalFormatting xmlns:xm="http://schemas.microsoft.com/office/excel/2006/main">
          <x14:cfRule type="expression" priority="425" id="{C3F99330-89A6-45ED-914D-B7E6CB1C1807}">
            <xm:f>SUMPRODUCT((Steuerung!$F$11:$F$24&lt;=Q20)*(Steuerung!$G$11:$G$24&gt;=Q20))</xm:f>
            <x14:dxf>
              <font>
                <color auto="1"/>
              </font>
              <fill>
                <patternFill>
                  <bgColor rgb="FF92D050"/>
                </patternFill>
              </fill>
            </x14:dxf>
          </x14:cfRule>
          <xm:sqref>W20</xm:sqref>
        </x14:conditionalFormatting>
        <x14:conditionalFormatting xmlns:xm="http://schemas.microsoft.com/office/excel/2006/main">
          <x14:cfRule type="expression" priority="421" id="{DFAF68C7-093F-46AC-A341-667A1AAF72D1}">
            <xm:f>SUMPRODUCT((Steuerung!$F$11:$F$24&lt;=Q21)*(Steuerung!$G$11:$G$24&gt;=Q21))</xm:f>
            <x14:dxf>
              <font>
                <color auto="1"/>
              </font>
              <fill>
                <patternFill>
                  <bgColor rgb="FF92D050"/>
                </patternFill>
              </fill>
            </x14:dxf>
          </x14:cfRule>
          <xm:sqref>W21</xm:sqref>
        </x14:conditionalFormatting>
        <x14:conditionalFormatting xmlns:xm="http://schemas.microsoft.com/office/excel/2006/main">
          <x14:cfRule type="expression" priority="417" id="{0A22F5EF-4C5F-4284-BEF6-F28CD9AC7E79}">
            <xm:f>SUMPRODUCT((Steuerung!$F$11:$F$24&lt;=Q22)*(Steuerung!$G$11:$G$24&gt;=Q22))</xm:f>
            <x14:dxf>
              <font>
                <color auto="1"/>
              </font>
              <fill>
                <patternFill>
                  <bgColor rgb="FF92D050"/>
                </patternFill>
              </fill>
            </x14:dxf>
          </x14:cfRule>
          <xm:sqref>W22</xm:sqref>
        </x14:conditionalFormatting>
        <x14:conditionalFormatting xmlns:xm="http://schemas.microsoft.com/office/excel/2006/main">
          <x14:cfRule type="expression" priority="413" id="{F5E0E2D8-0531-435F-8AD5-D2A34F78BF29}">
            <xm:f>SUMPRODUCT((Steuerung!$F$11:$F$24&lt;=Q23)*(Steuerung!$G$11:$G$24&gt;=Q23))</xm:f>
            <x14:dxf>
              <font>
                <color auto="1"/>
              </font>
              <fill>
                <patternFill>
                  <bgColor rgb="FF92D050"/>
                </patternFill>
              </fill>
            </x14:dxf>
          </x14:cfRule>
          <xm:sqref>W23</xm:sqref>
        </x14:conditionalFormatting>
        <x14:conditionalFormatting xmlns:xm="http://schemas.microsoft.com/office/excel/2006/main">
          <x14:cfRule type="expression" priority="409" id="{C3A14B3A-436E-4EA1-9B37-DD37A6249E46}">
            <xm:f>SUMPRODUCT((Steuerung!$F$11:$F$24&lt;=Q24)*(Steuerung!$G$11:$G$24&gt;=Q24))</xm:f>
            <x14:dxf>
              <font>
                <color auto="1"/>
              </font>
              <fill>
                <patternFill>
                  <bgColor rgb="FF92D050"/>
                </patternFill>
              </fill>
            </x14:dxf>
          </x14:cfRule>
          <xm:sqref>W24</xm:sqref>
        </x14:conditionalFormatting>
        <x14:conditionalFormatting xmlns:xm="http://schemas.microsoft.com/office/excel/2006/main">
          <x14:cfRule type="expression" priority="405" id="{A46C430E-5C15-4F53-B5EF-A6FB033BFC3D}">
            <xm:f>SUMPRODUCT((Steuerung!$F$11:$F$24&lt;=Q25)*(Steuerung!$G$11:$G$24&gt;=Q25))</xm:f>
            <x14:dxf>
              <font>
                <color auto="1"/>
              </font>
              <fill>
                <patternFill>
                  <bgColor rgb="FF92D050"/>
                </patternFill>
              </fill>
            </x14:dxf>
          </x14:cfRule>
          <xm:sqref>W25</xm:sqref>
        </x14:conditionalFormatting>
        <x14:conditionalFormatting xmlns:xm="http://schemas.microsoft.com/office/excel/2006/main">
          <x14:cfRule type="expression" priority="401" id="{CDD91194-9D88-465E-AD1C-7AEB31EA58D6}">
            <xm:f>SUMPRODUCT((Steuerung!$F$11:$F$24&lt;=Q26)*(Steuerung!$G$11:$G$24&gt;=Q26))</xm:f>
            <x14:dxf>
              <font>
                <color auto="1"/>
              </font>
              <fill>
                <patternFill>
                  <bgColor rgb="FF92D050"/>
                </patternFill>
              </fill>
            </x14:dxf>
          </x14:cfRule>
          <xm:sqref>W26</xm:sqref>
        </x14:conditionalFormatting>
        <x14:conditionalFormatting xmlns:xm="http://schemas.microsoft.com/office/excel/2006/main">
          <x14:cfRule type="expression" priority="397" id="{E7BE96BF-1AC3-440F-AE49-EA11F2CD4DC5}">
            <xm:f>SUMPRODUCT((Steuerung!$F$11:$F$24&lt;=Q27)*(Steuerung!$G$11:$G$24&gt;=Q27))</xm:f>
            <x14:dxf>
              <font>
                <color auto="1"/>
              </font>
              <fill>
                <patternFill>
                  <bgColor rgb="FF92D050"/>
                </patternFill>
              </fill>
            </x14:dxf>
          </x14:cfRule>
          <xm:sqref>W27</xm:sqref>
        </x14:conditionalFormatting>
        <x14:conditionalFormatting xmlns:xm="http://schemas.microsoft.com/office/excel/2006/main">
          <x14:cfRule type="expression" priority="393" id="{BBE03229-2305-4AD8-B01D-A9E0FE56ECD6}">
            <xm:f>SUMPRODUCT((Steuerung!$F$11:$F$24&lt;=Q28)*(Steuerung!$G$11:$G$24&gt;=Q28))</xm:f>
            <x14:dxf>
              <font>
                <color auto="1"/>
              </font>
              <fill>
                <patternFill>
                  <bgColor rgb="FF92D050"/>
                </patternFill>
              </fill>
            </x14:dxf>
          </x14:cfRule>
          <xm:sqref>W28</xm:sqref>
        </x14:conditionalFormatting>
        <x14:conditionalFormatting xmlns:xm="http://schemas.microsoft.com/office/excel/2006/main">
          <x14:cfRule type="expression" priority="389" id="{3E54DB40-B9D4-4AAC-BA8C-67B69065C71A}">
            <xm:f>SUMPRODUCT((Steuerung!$F$11:$F$24&lt;=Q29)*(Steuerung!$G$11:$G$24&gt;=Q29))</xm:f>
            <x14:dxf>
              <font>
                <color auto="1"/>
              </font>
              <fill>
                <patternFill>
                  <bgColor rgb="FF92D050"/>
                </patternFill>
              </fill>
            </x14:dxf>
          </x14:cfRule>
          <xm:sqref>W29</xm:sqref>
        </x14:conditionalFormatting>
        <x14:conditionalFormatting xmlns:xm="http://schemas.microsoft.com/office/excel/2006/main">
          <x14:cfRule type="expression" priority="385" id="{D4695822-3D2D-43E1-8DE1-81F9FF888357}">
            <xm:f>SUMPRODUCT((Steuerung!$F$11:$F$24&lt;=Q30)*(Steuerung!$G$11:$G$24&gt;=Q30))</xm:f>
            <x14:dxf>
              <font>
                <color auto="1"/>
              </font>
              <fill>
                <patternFill>
                  <bgColor rgb="FF92D050"/>
                </patternFill>
              </fill>
            </x14:dxf>
          </x14:cfRule>
          <xm:sqref>W30</xm:sqref>
        </x14:conditionalFormatting>
        <x14:conditionalFormatting xmlns:xm="http://schemas.microsoft.com/office/excel/2006/main">
          <x14:cfRule type="expression" priority="381" id="{2033AC62-BE29-4F07-ABF4-2D004FCFA011}">
            <xm:f>SUMPRODUCT((Steuerung!$F$11:$F$24&lt;=Q31)*(Steuerung!$G$11:$G$24&gt;=Q31))</xm:f>
            <x14:dxf>
              <font>
                <color auto="1"/>
              </font>
              <fill>
                <patternFill>
                  <bgColor rgb="FF92D050"/>
                </patternFill>
              </fill>
            </x14:dxf>
          </x14:cfRule>
          <xm:sqref>W31</xm:sqref>
        </x14:conditionalFormatting>
        <x14:conditionalFormatting xmlns:xm="http://schemas.microsoft.com/office/excel/2006/main">
          <x14:cfRule type="expression" priority="377" id="{B753AFBA-B426-43F6-9875-9AD46B477AAD}">
            <xm:f>SUMPRODUCT((Steuerung!$F$11:$F$24&lt;=Q32)*(Steuerung!$G$11:$G$24&gt;=Q32))</xm:f>
            <x14:dxf>
              <font>
                <color auto="1"/>
              </font>
              <fill>
                <patternFill>
                  <bgColor rgb="FF92D050"/>
                </patternFill>
              </fill>
            </x14:dxf>
          </x14:cfRule>
          <xm:sqref>W32</xm:sqref>
        </x14:conditionalFormatting>
        <x14:conditionalFormatting xmlns:xm="http://schemas.microsoft.com/office/excel/2006/main">
          <x14:cfRule type="expression" priority="373" id="{914A89A7-E0A7-41B2-8486-4E7174949A01}">
            <xm:f>SUMPRODUCT((Steuerung!$F$11:$F$24&lt;=Q33)*(Steuerung!$G$11:$G$24&gt;=Q33))</xm:f>
            <x14:dxf>
              <font>
                <color auto="1"/>
              </font>
              <fill>
                <patternFill>
                  <bgColor rgb="FF92D050"/>
                </patternFill>
              </fill>
            </x14:dxf>
          </x14:cfRule>
          <xm:sqref>W33</xm:sqref>
        </x14:conditionalFormatting>
        <x14:conditionalFormatting xmlns:xm="http://schemas.microsoft.com/office/excel/2006/main">
          <x14:cfRule type="expression" priority="369" id="{34E9FB69-04B7-47C8-B038-847B3CA81F8A}">
            <xm:f>SUMPRODUCT((Steuerung!$F$11:$F$24&lt;=Y4)*(Steuerung!$G$11:$G$24&gt;=Y4))</xm:f>
            <x14:dxf>
              <font>
                <color theme="1"/>
              </font>
              <fill>
                <patternFill>
                  <bgColor rgb="FF92D050"/>
                </patternFill>
              </fill>
            </x14:dxf>
          </x14:cfRule>
          <xm:sqref>AE4</xm:sqref>
        </x14:conditionalFormatting>
        <x14:conditionalFormatting xmlns:xm="http://schemas.microsoft.com/office/excel/2006/main">
          <x14:cfRule type="expression" priority="365" id="{DE86482D-A837-4FB2-82E9-7F067F9AD69F}">
            <xm:f>SUMPRODUCT((Steuerung!$F$11:$F$24&lt;=Y5)*(Steuerung!$G$11:$G$24&gt;=Y5))</xm:f>
            <x14:dxf>
              <font>
                <color theme="1"/>
              </font>
              <fill>
                <patternFill>
                  <bgColor rgb="FF92D050"/>
                </patternFill>
              </fill>
            </x14:dxf>
          </x14:cfRule>
          <xm:sqref>AE5</xm:sqref>
        </x14:conditionalFormatting>
        <x14:conditionalFormatting xmlns:xm="http://schemas.microsoft.com/office/excel/2006/main">
          <x14:cfRule type="expression" priority="361" id="{6E35FD9F-6BD9-4DC1-BD62-646756609458}">
            <xm:f>SUMPRODUCT((Steuerung!$F$11:$F$24&lt;=Y6)*(Steuerung!$G$11:$G$24&gt;=Y6))</xm:f>
            <x14:dxf>
              <font>
                <color theme="1"/>
              </font>
              <fill>
                <patternFill>
                  <bgColor rgb="FF92D050"/>
                </patternFill>
              </fill>
            </x14:dxf>
          </x14:cfRule>
          <xm:sqref>AE6</xm:sqref>
        </x14:conditionalFormatting>
        <x14:conditionalFormatting xmlns:xm="http://schemas.microsoft.com/office/excel/2006/main">
          <x14:cfRule type="expression" priority="357" id="{8958EF23-4729-453B-9C74-06B9B77E2A05}">
            <xm:f>SUMPRODUCT((Steuerung!$F$11:$F$24&lt;=Y7)*(Steuerung!$G$11:$G$24&gt;=Y7))</xm:f>
            <x14:dxf>
              <font>
                <color theme="1"/>
              </font>
              <fill>
                <patternFill>
                  <bgColor rgb="FF92D050"/>
                </patternFill>
              </fill>
            </x14:dxf>
          </x14:cfRule>
          <xm:sqref>AE7</xm:sqref>
        </x14:conditionalFormatting>
        <x14:conditionalFormatting xmlns:xm="http://schemas.microsoft.com/office/excel/2006/main">
          <x14:cfRule type="expression" priority="353" id="{FEF8BFEF-6E1E-4BF1-94E0-4DA1B390E124}">
            <xm:f>SUMPRODUCT((Steuerung!$F$11:$F$24&lt;=Y8)*(Steuerung!$G$11:$G$24&gt;=Y8))</xm:f>
            <x14:dxf>
              <font>
                <color theme="1"/>
              </font>
              <fill>
                <patternFill>
                  <bgColor rgb="FF92D050"/>
                </patternFill>
              </fill>
            </x14:dxf>
          </x14:cfRule>
          <xm:sqref>AE8</xm:sqref>
        </x14:conditionalFormatting>
        <x14:conditionalFormatting xmlns:xm="http://schemas.microsoft.com/office/excel/2006/main">
          <x14:cfRule type="expression" priority="349" id="{72031B7B-F0F1-41E7-824A-2901598603E3}">
            <xm:f>SUMPRODUCT((Steuerung!$F$11:$F$24&lt;=Y9)*(Steuerung!$G$11:$G$24&gt;=Y9))</xm:f>
            <x14:dxf>
              <font>
                <color theme="1"/>
              </font>
              <fill>
                <patternFill>
                  <bgColor rgb="FF92D050"/>
                </patternFill>
              </fill>
            </x14:dxf>
          </x14:cfRule>
          <xm:sqref>AE9</xm:sqref>
        </x14:conditionalFormatting>
        <x14:conditionalFormatting xmlns:xm="http://schemas.microsoft.com/office/excel/2006/main">
          <x14:cfRule type="expression" priority="345" id="{1D3D516A-7CA8-4A6C-82E3-E259D471945E}">
            <xm:f>SUMPRODUCT((Steuerung!$F$11:$F$24&lt;=Y10)*(Steuerung!$G$11:$G$24&gt;=Y10))</xm:f>
            <x14:dxf>
              <font>
                <color theme="1"/>
              </font>
              <fill>
                <patternFill>
                  <bgColor rgb="FF92D050"/>
                </patternFill>
              </fill>
            </x14:dxf>
          </x14:cfRule>
          <xm:sqref>AE10</xm:sqref>
        </x14:conditionalFormatting>
        <x14:conditionalFormatting xmlns:xm="http://schemas.microsoft.com/office/excel/2006/main">
          <x14:cfRule type="expression" priority="341" id="{4608AD90-0ECA-4CA3-86BF-E47D4A2560CE}">
            <xm:f>SUMPRODUCT((Steuerung!$F$11:$F$24&lt;=Y11)*(Steuerung!$G$11:$G$24&gt;=Y11))</xm:f>
            <x14:dxf>
              <font>
                <color theme="1"/>
              </font>
              <fill>
                <patternFill>
                  <bgColor rgb="FF92D050"/>
                </patternFill>
              </fill>
            </x14:dxf>
          </x14:cfRule>
          <xm:sqref>AE11</xm:sqref>
        </x14:conditionalFormatting>
        <x14:conditionalFormatting xmlns:xm="http://schemas.microsoft.com/office/excel/2006/main">
          <x14:cfRule type="expression" priority="337" id="{9739CF74-A714-44B2-8DD7-7B5B78F64537}">
            <xm:f>SUMPRODUCT((Steuerung!$F$11:$F$24&lt;=Y12)*(Steuerung!$G$11:$G$24&gt;=Y12))</xm:f>
            <x14:dxf>
              <font>
                <color theme="1"/>
              </font>
              <fill>
                <patternFill>
                  <bgColor rgb="FF92D050"/>
                </patternFill>
              </fill>
            </x14:dxf>
          </x14:cfRule>
          <xm:sqref>AE12</xm:sqref>
        </x14:conditionalFormatting>
        <x14:conditionalFormatting xmlns:xm="http://schemas.microsoft.com/office/excel/2006/main">
          <x14:cfRule type="expression" priority="333" id="{A3DDC1CE-062F-45CB-819E-8E7E68CE2CCD}">
            <xm:f>SUMPRODUCT((Steuerung!$F$11:$F$24&lt;=Y13)*(Steuerung!$G$11:$G$24&gt;=Y13))</xm:f>
            <x14:dxf>
              <font>
                <color theme="1"/>
              </font>
              <fill>
                <patternFill>
                  <bgColor rgb="FF92D050"/>
                </patternFill>
              </fill>
            </x14:dxf>
          </x14:cfRule>
          <xm:sqref>AE13</xm:sqref>
        </x14:conditionalFormatting>
        <x14:conditionalFormatting xmlns:xm="http://schemas.microsoft.com/office/excel/2006/main">
          <x14:cfRule type="expression" priority="329" id="{57F6AA52-8635-49BE-8D51-6C71117EE09C}">
            <xm:f>SUMPRODUCT((Steuerung!$F$11:$F$24&lt;=Y14)*(Steuerung!$G$11:$G$24&gt;=Y14))</xm:f>
            <x14:dxf>
              <font>
                <color theme="1"/>
              </font>
              <fill>
                <patternFill>
                  <bgColor rgb="FF92D050"/>
                </patternFill>
              </fill>
            </x14:dxf>
          </x14:cfRule>
          <xm:sqref>AE14</xm:sqref>
        </x14:conditionalFormatting>
        <x14:conditionalFormatting xmlns:xm="http://schemas.microsoft.com/office/excel/2006/main">
          <x14:cfRule type="expression" priority="325" id="{A5FAADA9-8847-4FA0-9F02-F21847AB85C1}">
            <xm:f>SUMPRODUCT((Steuerung!$F$11:$F$24&lt;=Y15)*(Steuerung!$G$11:$G$24&gt;=Y15))</xm:f>
            <x14:dxf>
              <font>
                <color theme="1"/>
              </font>
              <fill>
                <patternFill>
                  <bgColor rgb="FF92D050"/>
                </patternFill>
              </fill>
            </x14:dxf>
          </x14:cfRule>
          <xm:sqref>AE15</xm:sqref>
        </x14:conditionalFormatting>
        <x14:conditionalFormatting xmlns:xm="http://schemas.microsoft.com/office/excel/2006/main">
          <x14:cfRule type="expression" priority="321" id="{2E5407B6-7D43-4ECB-A524-F42A909B1226}">
            <xm:f>SUMPRODUCT((Steuerung!$F$11:$F$24&lt;=Y16)*(Steuerung!$G$11:$G$24&gt;=Y16))</xm:f>
            <x14:dxf>
              <font>
                <color theme="1"/>
              </font>
              <fill>
                <patternFill>
                  <bgColor rgb="FF92D050"/>
                </patternFill>
              </fill>
            </x14:dxf>
          </x14:cfRule>
          <xm:sqref>AE16</xm:sqref>
        </x14:conditionalFormatting>
        <x14:conditionalFormatting xmlns:xm="http://schemas.microsoft.com/office/excel/2006/main">
          <x14:cfRule type="expression" priority="317" id="{0FC18934-54F5-4AAA-9C90-60BA755A9A1F}">
            <xm:f>SUMPRODUCT((Steuerung!$F$11:$F$24&lt;=Y17)*(Steuerung!$G$11:$G$24&gt;=Y17))</xm:f>
            <x14:dxf>
              <font>
                <color theme="1"/>
              </font>
              <fill>
                <patternFill>
                  <bgColor rgb="FF92D050"/>
                </patternFill>
              </fill>
            </x14:dxf>
          </x14:cfRule>
          <xm:sqref>AE17</xm:sqref>
        </x14:conditionalFormatting>
        <x14:conditionalFormatting xmlns:xm="http://schemas.microsoft.com/office/excel/2006/main">
          <x14:cfRule type="expression" priority="313" id="{29D2F3AD-AB1E-4ECA-B025-8248F6BB32CF}">
            <xm:f>SUMPRODUCT((Steuerung!$F$11:$F$24&lt;=Y18)*(Steuerung!$G$11:$G$24&gt;=Y18))</xm:f>
            <x14:dxf>
              <font>
                <color theme="1"/>
              </font>
              <fill>
                <patternFill>
                  <bgColor rgb="FF92D050"/>
                </patternFill>
              </fill>
            </x14:dxf>
          </x14:cfRule>
          <xm:sqref>AE18</xm:sqref>
        </x14:conditionalFormatting>
        <x14:conditionalFormatting xmlns:xm="http://schemas.microsoft.com/office/excel/2006/main">
          <x14:cfRule type="expression" priority="309" id="{AF6A7C72-ADD0-47FF-957B-4F91F7517D81}">
            <xm:f>SUMPRODUCT((Steuerung!$F$11:$F$24&lt;=Y19)*(Steuerung!$G$11:$G$24&gt;=Y19))</xm:f>
            <x14:dxf>
              <font>
                <color theme="1"/>
              </font>
              <fill>
                <patternFill>
                  <bgColor rgb="FF92D050"/>
                </patternFill>
              </fill>
            </x14:dxf>
          </x14:cfRule>
          <xm:sqref>AE19</xm:sqref>
        </x14:conditionalFormatting>
        <x14:conditionalFormatting xmlns:xm="http://schemas.microsoft.com/office/excel/2006/main">
          <x14:cfRule type="expression" priority="305" id="{C4F4C989-3959-4879-AEF9-42B5885A3C7C}">
            <xm:f>SUMPRODUCT((Steuerung!$F$11:$F$24&lt;=Y20)*(Steuerung!$G$11:$G$24&gt;=Y20))</xm:f>
            <x14:dxf>
              <font>
                <color theme="1"/>
              </font>
              <fill>
                <patternFill>
                  <bgColor rgb="FF92D050"/>
                </patternFill>
              </fill>
            </x14:dxf>
          </x14:cfRule>
          <xm:sqref>AE20</xm:sqref>
        </x14:conditionalFormatting>
        <x14:conditionalFormatting xmlns:xm="http://schemas.microsoft.com/office/excel/2006/main">
          <x14:cfRule type="expression" priority="301" id="{CE99C601-A223-469B-A649-9E182DFAF4F0}">
            <xm:f>SUMPRODUCT((Steuerung!$F$11:$F$24&lt;=Y21)*(Steuerung!$G$11:$G$24&gt;=Y21))</xm:f>
            <x14:dxf>
              <font>
                <color theme="1"/>
              </font>
              <fill>
                <patternFill>
                  <bgColor rgb="FF92D050"/>
                </patternFill>
              </fill>
            </x14:dxf>
          </x14:cfRule>
          <xm:sqref>AE21</xm:sqref>
        </x14:conditionalFormatting>
        <x14:conditionalFormatting xmlns:xm="http://schemas.microsoft.com/office/excel/2006/main">
          <x14:cfRule type="expression" priority="297" id="{745166E6-9358-453E-B5B8-781C92236B49}">
            <xm:f>SUMPRODUCT((Steuerung!$F$11:$F$24&lt;=Y22)*(Steuerung!$G$11:$G$24&gt;=Y22))</xm:f>
            <x14:dxf>
              <font>
                <color theme="1"/>
              </font>
              <fill>
                <patternFill>
                  <bgColor rgb="FF92D050"/>
                </patternFill>
              </fill>
            </x14:dxf>
          </x14:cfRule>
          <xm:sqref>AE22</xm:sqref>
        </x14:conditionalFormatting>
        <x14:conditionalFormatting xmlns:xm="http://schemas.microsoft.com/office/excel/2006/main">
          <x14:cfRule type="expression" priority="293" id="{DF0D0C52-91AC-4F53-BB3D-F93F299BDA9F}">
            <xm:f>SUMPRODUCT((Steuerung!$F$11:$F$24&lt;=Y23)*(Steuerung!$G$11:$G$24&gt;=Y23))</xm:f>
            <x14:dxf>
              <font>
                <color theme="1"/>
              </font>
              <fill>
                <patternFill>
                  <bgColor rgb="FF92D050"/>
                </patternFill>
              </fill>
            </x14:dxf>
          </x14:cfRule>
          <xm:sqref>AE23</xm:sqref>
        </x14:conditionalFormatting>
        <x14:conditionalFormatting xmlns:xm="http://schemas.microsoft.com/office/excel/2006/main">
          <x14:cfRule type="expression" priority="289" id="{BA7D2978-86AC-4F23-9156-5D7450C0C6E7}">
            <xm:f>SUMPRODUCT((Steuerung!$F$11:$F$24&lt;=Y24)*(Steuerung!$G$11:$G$24&gt;=Y24))</xm:f>
            <x14:dxf>
              <font>
                <color theme="1"/>
              </font>
              <fill>
                <patternFill>
                  <bgColor rgb="FF92D050"/>
                </patternFill>
              </fill>
            </x14:dxf>
          </x14:cfRule>
          <xm:sqref>AE24</xm:sqref>
        </x14:conditionalFormatting>
        <x14:conditionalFormatting xmlns:xm="http://schemas.microsoft.com/office/excel/2006/main">
          <x14:cfRule type="expression" priority="285" id="{0725F14B-3B0B-4C7B-99E9-404760278BA5}">
            <xm:f>SUMPRODUCT((Steuerung!$F$11:$F$24&lt;=Y25)*(Steuerung!$G$11:$G$24&gt;=Y25))</xm:f>
            <x14:dxf>
              <font>
                <color theme="1"/>
              </font>
              <fill>
                <patternFill>
                  <bgColor rgb="FF92D050"/>
                </patternFill>
              </fill>
            </x14:dxf>
          </x14:cfRule>
          <xm:sqref>AE25</xm:sqref>
        </x14:conditionalFormatting>
        <x14:conditionalFormatting xmlns:xm="http://schemas.microsoft.com/office/excel/2006/main">
          <x14:cfRule type="expression" priority="281" id="{A527D359-558A-4F9B-AB68-40775B69A4BF}">
            <xm:f>SUMPRODUCT((Steuerung!$F$11:$F$24&lt;=Y26)*(Steuerung!$G$11:$G$24&gt;=Y26))</xm:f>
            <x14:dxf>
              <font>
                <color theme="1"/>
              </font>
              <fill>
                <patternFill>
                  <bgColor rgb="FF92D050"/>
                </patternFill>
              </fill>
            </x14:dxf>
          </x14:cfRule>
          <xm:sqref>AE26</xm:sqref>
        </x14:conditionalFormatting>
        <x14:conditionalFormatting xmlns:xm="http://schemas.microsoft.com/office/excel/2006/main">
          <x14:cfRule type="expression" priority="277" id="{0B38FB12-D451-423C-95EC-2437DD3AAC9B}">
            <xm:f>SUMPRODUCT((Steuerung!$F$11:$F$24&lt;=Y27)*(Steuerung!$G$11:$G$24&gt;=Y27))</xm:f>
            <x14:dxf>
              <font>
                <color theme="1"/>
              </font>
              <fill>
                <patternFill>
                  <bgColor rgb="FF92D050"/>
                </patternFill>
              </fill>
            </x14:dxf>
          </x14:cfRule>
          <xm:sqref>AE27</xm:sqref>
        </x14:conditionalFormatting>
        <x14:conditionalFormatting xmlns:xm="http://schemas.microsoft.com/office/excel/2006/main">
          <x14:cfRule type="expression" priority="273" id="{4F26B3D4-CAEE-4042-B27C-FC63F0AA124D}">
            <xm:f>SUMPRODUCT((Steuerung!$F$11:$F$24&lt;=Y28)*(Steuerung!$G$11:$G$24&gt;=Y28))</xm:f>
            <x14:dxf>
              <font>
                <color theme="1"/>
              </font>
              <fill>
                <patternFill>
                  <bgColor rgb="FF92D050"/>
                </patternFill>
              </fill>
            </x14:dxf>
          </x14:cfRule>
          <xm:sqref>AE28</xm:sqref>
        </x14:conditionalFormatting>
        <x14:conditionalFormatting xmlns:xm="http://schemas.microsoft.com/office/excel/2006/main">
          <x14:cfRule type="expression" priority="269" id="{FC176950-2A1A-4869-9DF8-86D5410DB01B}">
            <xm:f>SUMPRODUCT((Steuerung!$F$11:$F$24&lt;=Y29)*(Steuerung!$G$11:$G$24&gt;=Y29))</xm:f>
            <x14:dxf>
              <font>
                <color theme="1"/>
              </font>
              <fill>
                <patternFill>
                  <bgColor rgb="FF92D050"/>
                </patternFill>
              </fill>
            </x14:dxf>
          </x14:cfRule>
          <xm:sqref>AE29</xm:sqref>
        </x14:conditionalFormatting>
        <x14:conditionalFormatting xmlns:xm="http://schemas.microsoft.com/office/excel/2006/main">
          <x14:cfRule type="expression" priority="265" id="{DA0C2F6E-6FE9-472F-AB60-513C6C8A798D}">
            <xm:f>SUMPRODUCT((Steuerung!$F$11:$F$24&lt;=Y30)*(Steuerung!$G$11:$G$24&gt;=Y30))</xm:f>
            <x14:dxf>
              <font>
                <color theme="1"/>
              </font>
              <fill>
                <patternFill>
                  <bgColor rgb="FF92D050"/>
                </patternFill>
              </fill>
            </x14:dxf>
          </x14:cfRule>
          <xm:sqref>AE30</xm:sqref>
        </x14:conditionalFormatting>
        <x14:conditionalFormatting xmlns:xm="http://schemas.microsoft.com/office/excel/2006/main">
          <x14:cfRule type="expression" priority="261" id="{82A95D7A-2926-4891-A179-3540D9F00DDF}">
            <xm:f>SUMPRODUCT((Steuerung!$F$11:$F$24&lt;=Y31)*(Steuerung!$G$11:$G$24&gt;=Y31))</xm:f>
            <x14:dxf>
              <font>
                <color theme="1"/>
              </font>
              <fill>
                <patternFill>
                  <bgColor rgb="FF92D050"/>
                </patternFill>
              </fill>
            </x14:dxf>
          </x14:cfRule>
          <xm:sqref>AE31</xm:sqref>
        </x14:conditionalFormatting>
        <x14:conditionalFormatting xmlns:xm="http://schemas.microsoft.com/office/excel/2006/main">
          <x14:cfRule type="expression" priority="257" id="{FF8A7182-114C-4EB7-8710-2C4EA9693C7B}">
            <xm:f>SUMPRODUCT((Steuerung!$F$11:$F$24&lt;=Y32)*(Steuerung!$G$11:$G$24&gt;=Y32))</xm:f>
            <x14:dxf>
              <font>
                <color theme="1"/>
              </font>
              <fill>
                <patternFill>
                  <bgColor rgb="FF92D050"/>
                </patternFill>
              </fill>
            </x14:dxf>
          </x14:cfRule>
          <xm:sqref>AE32</xm:sqref>
        </x14:conditionalFormatting>
        <x14:conditionalFormatting xmlns:xm="http://schemas.microsoft.com/office/excel/2006/main">
          <x14:cfRule type="expression" priority="253" id="{BA3907BE-7162-40F0-B10A-71BA059199AC}">
            <xm:f>SUMPRODUCT((Steuerung!$F$11:$F$24&lt;=Y33)*(Steuerung!$G$11:$G$24&gt;=Y33))</xm:f>
            <x14:dxf>
              <font>
                <color theme="1"/>
              </font>
              <fill>
                <patternFill>
                  <bgColor rgb="FF92D050"/>
                </patternFill>
              </fill>
            </x14:dxf>
          </x14:cfRule>
          <xm:sqref>AE33</xm:sqref>
        </x14:conditionalFormatting>
        <x14:conditionalFormatting xmlns:xm="http://schemas.microsoft.com/office/excel/2006/main">
          <x14:cfRule type="expression" priority="249" id="{AEC3A7DB-C3B2-49DB-B6BA-A57E284C0A32}">
            <xm:f>SUMPRODUCT((Steuerung!$F$11:$F$24&lt;=Y34)*(Steuerung!$G$11:$G$24&gt;=Y34))</xm:f>
            <x14:dxf>
              <font>
                <color theme="1"/>
              </font>
              <fill>
                <patternFill>
                  <bgColor rgb="FF92D050"/>
                </patternFill>
              </fill>
            </x14:dxf>
          </x14:cfRule>
          <xm:sqref>AE34</xm:sqref>
        </x14:conditionalFormatting>
        <x14:conditionalFormatting xmlns:xm="http://schemas.microsoft.com/office/excel/2006/main">
          <x14:cfRule type="expression" priority="245" id="{C66A8AAA-D2FE-4A95-A396-8C8381E7E335}">
            <xm:f>SUMPRODUCT((Steuerung!$F$11:$F$24&lt;=AG4)*(Steuerung!$G$11:$G$24&gt;=AG4))</xm:f>
            <x14:dxf>
              <font>
                <color theme="1"/>
              </font>
              <fill>
                <patternFill>
                  <bgColor rgb="FF92D050"/>
                </patternFill>
              </fill>
            </x14:dxf>
          </x14:cfRule>
          <xm:sqref>AM4</xm:sqref>
        </x14:conditionalFormatting>
        <x14:conditionalFormatting xmlns:xm="http://schemas.microsoft.com/office/excel/2006/main">
          <x14:cfRule type="expression" priority="241" id="{23D11E65-AABA-46C7-8D2D-EC6D0419DA56}">
            <xm:f>SUMPRODUCT((Steuerung!$F$11:$F$24&lt;=AG5)*(Steuerung!$G$11:$G$24&gt;=AG5))</xm:f>
            <x14:dxf>
              <font>
                <color theme="1"/>
              </font>
              <fill>
                <patternFill>
                  <bgColor rgb="FF92D050"/>
                </patternFill>
              </fill>
            </x14:dxf>
          </x14:cfRule>
          <xm:sqref>AM5</xm:sqref>
        </x14:conditionalFormatting>
        <x14:conditionalFormatting xmlns:xm="http://schemas.microsoft.com/office/excel/2006/main">
          <x14:cfRule type="expression" priority="237" id="{CC8B20D5-EFC1-4C15-95C0-184FC8864B39}">
            <xm:f>SUMPRODUCT((Steuerung!$F$11:$F$24&lt;=AG6)*(Steuerung!$G$11:$G$24&gt;=AG6))</xm:f>
            <x14:dxf>
              <font>
                <color theme="1"/>
              </font>
              <fill>
                <patternFill>
                  <bgColor rgb="FF92D050"/>
                </patternFill>
              </fill>
            </x14:dxf>
          </x14:cfRule>
          <xm:sqref>AM6</xm:sqref>
        </x14:conditionalFormatting>
        <x14:conditionalFormatting xmlns:xm="http://schemas.microsoft.com/office/excel/2006/main">
          <x14:cfRule type="expression" priority="233" id="{5083F648-C2B5-4966-9B8F-B99EF04D5850}">
            <xm:f>SUMPRODUCT((Steuerung!$F$11:$F$24&lt;=AG7)*(Steuerung!$G$11:$G$24&gt;=AG7))</xm:f>
            <x14:dxf>
              <font>
                <color theme="1"/>
              </font>
              <fill>
                <patternFill>
                  <bgColor rgb="FF92D050"/>
                </patternFill>
              </fill>
            </x14:dxf>
          </x14:cfRule>
          <xm:sqref>AM7</xm:sqref>
        </x14:conditionalFormatting>
        <x14:conditionalFormatting xmlns:xm="http://schemas.microsoft.com/office/excel/2006/main">
          <x14:cfRule type="expression" priority="229" id="{BC485066-F674-4D35-A46F-A945222D923C}">
            <xm:f>SUMPRODUCT((Steuerung!$F$11:$F$24&lt;=AG8)*(Steuerung!$G$11:$G$24&gt;=AG8))</xm:f>
            <x14:dxf>
              <font>
                <color theme="1"/>
              </font>
              <fill>
                <patternFill>
                  <bgColor rgb="FF92D050"/>
                </patternFill>
              </fill>
            </x14:dxf>
          </x14:cfRule>
          <xm:sqref>AM8</xm:sqref>
        </x14:conditionalFormatting>
        <x14:conditionalFormatting xmlns:xm="http://schemas.microsoft.com/office/excel/2006/main">
          <x14:cfRule type="expression" priority="225" id="{41415F48-6D3A-41BB-867E-C5BB2469222E}">
            <xm:f>SUMPRODUCT((Steuerung!$F$11:$F$24&lt;=AG9)*(Steuerung!$G$11:$G$24&gt;=AG9))</xm:f>
            <x14:dxf>
              <font>
                <color theme="1"/>
              </font>
              <fill>
                <patternFill>
                  <bgColor rgb="FF92D050"/>
                </patternFill>
              </fill>
            </x14:dxf>
          </x14:cfRule>
          <xm:sqref>AM9</xm:sqref>
        </x14:conditionalFormatting>
        <x14:conditionalFormatting xmlns:xm="http://schemas.microsoft.com/office/excel/2006/main">
          <x14:cfRule type="expression" priority="221" id="{53B2DAB7-4C6C-4591-B3F9-C1593CFF724D}">
            <xm:f>SUMPRODUCT((Steuerung!$F$11:$F$24&lt;=AG10)*(Steuerung!$G$11:$G$24&gt;=AG10))</xm:f>
            <x14:dxf>
              <font>
                <color theme="1"/>
              </font>
              <fill>
                <patternFill>
                  <bgColor rgb="FF92D050"/>
                </patternFill>
              </fill>
            </x14:dxf>
          </x14:cfRule>
          <xm:sqref>AM10</xm:sqref>
        </x14:conditionalFormatting>
        <x14:conditionalFormatting xmlns:xm="http://schemas.microsoft.com/office/excel/2006/main">
          <x14:cfRule type="expression" priority="217" id="{12A3D09A-E305-4971-B7FA-FA54F00BDEC1}">
            <xm:f>SUMPRODUCT((Steuerung!$F$11:$F$24&lt;=AG11)*(Steuerung!$G$11:$G$24&gt;=AG11))</xm:f>
            <x14:dxf>
              <font>
                <color theme="1"/>
              </font>
              <fill>
                <patternFill>
                  <bgColor rgb="FF92D050"/>
                </patternFill>
              </fill>
            </x14:dxf>
          </x14:cfRule>
          <xm:sqref>AM11</xm:sqref>
        </x14:conditionalFormatting>
        <x14:conditionalFormatting xmlns:xm="http://schemas.microsoft.com/office/excel/2006/main">
          <x14:cfRule type="expression" priority="213" id="{BEE7BB43-DE4E-472C-BF4C-66D2C7170B93}">
            <xm:f>SUMPRODUCT((Steuerung!$F$11:$F$24&lt;=AG12)*(Steuerung!$G$11:$G$24&gt;=AG12))</xm:f>
            <x14:dxf>
              <font>
                <color theme="1"/>
              </font>
              <fill>
                <patternFill>
                  <bgColor rgb="FF92D050"/>
                </patternFill>
              </fill>
            </x14:dxf>
          </x14:cfRule>
          <xm:sqref>AM12</xm:sqref>
        </x14:conditionalFormatting>
        <x14:conditionalFormatting xmlns:xm="http://schemas.microsoft.com/office/excel/2006/main">
          <x14:cfRule type="expression" priority="209" id="{7481277C-89C8-4B83-A1CA-EA2D8A964B6D}">
            <xm:f>SUMPRODUCT((Steuerung!$F$11:$F$24&lt;=AG13)*(Steuerung!$G$11:$G$24&gt;=AG13))</xm:f>
            <x14:dxf>
              <font>
                <color theme="1"/>
              </font>
              <fill>
                <patternFill>
                  <bgColor rgb="FF92D050"/>
                </patternFill>
              </fill>
            </x14:dxf>
          </x14:cfRule>
          <xm:sqref>AM13</xm:sqref>
        </x14:conditionalFormatting>
        <x14:conditionalFormatting xmlns:xm="http://schemas.microsoft.com/office/excel/2006/main">
          <x14:cfRule type="expression" priority="205" id="{B234A63A-43A3-43C5-9611-8CA580E1E838}">
            <xm:f>SUMPRODUCT((Steuerung!$F$11:$F$24&lt;=AG14)*(Steuerung!$G$11:$G$24&gt;=AG14))</xm:f>
            <x14:dxf>
              <font>
                <color theme="1"/>
              </font>
              <fill>
                <patternFill>
                  <bgColor rgb="FF92D050"/>
                </patternFill>
              </fill>
            </x14:dxf>
          </x14:cfRule>
          <xm:sqref>AM14</xm:sqref>
        </x14:conditionalFormatting>
        <x14:conditionalFormatting xmlns:xm="http://schemas.microsoft.com/office/excel/2006/main">
          <x14:cfRule type="expression" priority="201" id="{3E092E24-D0AA-4DA8-86E2-C8850ED6895A}">
            <xm:f>SUMPRODUCT((Steuerung!$F$11:$F$24&lt;=AG15)*(Steuerung!$G$11:$G$24&gt;=AG15))</xm:f>
            <x14:dxf>
              <font>
                <color theme="1"/>
              </font>
              <fill>
                <patternFill>
                  <bgColor rgb="FF92D050"/>
                </patternFill>
              </fill>
            </x14:dxf>
          </x14:cfRule>
          <xm:sqref>AM15</xm:sqref>
        </x14:conditionalFormatting>
        <x14:conditionalFormatting xmlns:xm="http://schemas.microsoft.com/office/excel/2006/main">
          <x14:cfRule type="expression" priority="197" id="{E9E022C8-7F25-43F8-BB26-0A40A8CAEA3D}">
            <xm:f>SUMPRODUCT((Steuerung!$F$11:$F$24&lt;=AG16)*(Steuerung!$G$11:$G$24&gt;=AG16))</xm:f>
            <x14:dxf>
              <font>
                <color theme="1"/>
              </font>
              <fill>
                <patternFill>
                  <bgColor rgb="FF92D050"/>
                </patternFill>
              </fill>
            </x14:dxf>
          </x14:cfRule>
          <xm:sqref>AM16</xm:sqref>
        </x14:conditionalFormatting>
        <x14:conditionalFormatting xmlns:xm="http://schemas.microsoft.com/office/excel/2006/main">
          <x14:cfRule type="expression" priority="193" id="{AAF82E9B-9594-4A32-8F27-A1A0A5447E3A}">
            <xm:f>SUMPRODUCT((Steuerung!$F$11:$F$24&lt;=AG17)*(Steuerung!$G$11:$G$24&gt;=AG17))</xm:f>
            <x14:dxf>
              <font>
                <color theme="1"/>
              </font>
              <fill>
                <patternFill>
                  <bgColor rgb="FF92D050"/>
                </patternFill>
              </fill>
            </x14:dxf>
          </x14:cfRule>
          <xm:sqref>AM17</xm:sqref>
        </x14:conditionalFormatting>
        <x14:conditionalFormatting xmlns:xm="http://schemas.microsoft.com/office/excel/2006/main">
          <x14:cfRule type="expression" priority="189" id="{F2BE2436-CE15-4C0C-BA95-43916C473F17}">
            <xm:f>SUMPRODUCT((Steuerung!$F$11:$F$24&lt;=AG18)*(Steuerung!$G$11:$G$24&gt;=AG18))</xm:f>
            <x14:dxf>
              <font>
                <color theme="1"/>
              </font>
              <fill>
                <patternFill>
                  <bgColor rgb="FF92D050"/>
                </patternFill>
              </fill>
            </x14:dxf>
          </x14:cfRule>
          <xm:sqref>AM18</xm:sqref>
        </x14:conditionalFormatting>
        <x14:conditionalFormatting xmlns:xm="http://schemas.microsoft.com/office/excel/2006/main">
          <x14:cfRule type="expression" priority="185" id="{6E28B982-117A-4C51-9ED4-EA3A5C69F6B6}">
            <xm:f>SUMPRODUCT((Steuerung!$F$11:$F$24&lt;=AG19)*(Steuerung!$G$11:$G$24&gt;=AG19))</xm:f>
            <x14:dxf>
              <font>
                <color theme="1"/>
              </font>
              <fill>
                <patternFill>
                  <bgColor rgb="FF92D050"/>
                </patternFill>
              </fill>
            </x14:dxf>
          </x14:cfRule>
          <xm:sqref>AM19</xm:sqref>
        </x14:conditionalFormatting>
        <x14:conditionalFormatting xmlns:xm="http://schemas.microsoft.com/office/excel/2006/main">
          <x14:cfRule type="expression" priority="181" id="{C1EB41D0-50FD-45F0-9140-22D195D10F10}">
            <xm:f>SUMPRODUCT((Steuerung!$F$11:$F$24&lt;=AG20)*(Steuerung!$G$11:$G$24&gt;=AG20))</xm:f>
            <x14:dxf>
              <font>
                <color theme="1"/>
              </font>
              <fill>
                <patternFill>
                  <bgColor rgb="FF92D050"/>
                </patternFill>
              </fill>
            </x14:dxf>
          </x14:cfRule>
          <xm:sqref>AM20</xm:sqref>
        </x14:conditionalFormatting>
        <x14:conditionalFormatting xmlns:xm="http://schemas.microsoft.com/office/excel/2006/main">
          <x14:cfRule type="expression" priority="177" id="{4D25E037-12E2-429B-97E8-FAC7708D9747}">
            <xm:f>SUMPRODUCT((Steuerung!$F$11:$F$24&lt;=AG21)*(Steuerung!$G$11:$G$24&gt;=AG21))</xm:f>
            <x14:dxf>
              <font>
                <color theme="1"/>
              </font>
              <fill>
                <patternFill>
                  <bgColor rgb="FF92D050"/>
                </patternFill>
              </fill>
            </x14:dxf>
          </x14:cfRule>
          <xm:sqref>AM21</xm:sqref>
        </x14:conditionalFormatting>
        <x14:conditionalFormatting xmlns:xm="http://schemas.microsoft.com/office/excel/2006/main">
          <x14:cfRule type="expression" priority="173" id="{4F66D17D-9AA6-4A9B-9252-425EB0029B1C}">
            <xm:f>SUMPRODUCT((Steuerung!$F$11:$F$24&lt;=AG22)*(Steuerung!$G$11:$G$24&gt;=AG22))</xm:f>
            <x14:dxf>
              <font>
                <color theme="1"/>
              </font>
              <fill>
                <patternFill>
                  <bgColor rgb="FF92D050"/>
                </patternFill>
              </fill>
            </x14:dxf>
          </x14:cfRule>
          <xm:sqref>AM22</xm:sqref>
        </x14:conditionalFormatting>
        <x14:conditionalFormatting xmlns:xm="http://schemas.microsoft.com/office/excel/2006/main">
          <x14:cfRule type="expression" priority="169" id="{54680DE7-3931-46D0-B2AC-2F3009F2F3DF}">
            <xm:f>SUMPRODUCT((Steuerung!$F$11:$F$24&lt;=AG23)*(Steuerung!$G$11:$G$24&gt;=AG23))</xm:f>
            <x14:dxf>
              <font>
                <color theme="1"/>
              </font>
              <fill>
                <patternFill>
                  <bgColor rgb="FF92D050"/>
                </patternFill>
              </fill>
            </x14:dxf>
          </x14:cfRule>
          <xm:sqref>AM23</xm:sqref>
        </x14:conditionalFormatting>
        <x14:conditionalFormatting xmlns:xm="http://schemas.microsoft.com/office/excel/2006/main">
          <x14:cfRule type="expression" priority="165" id="{E85FD44D-5254-4A4A-B567-EAFF7205873F}">
            <xm:f>SUMPRODUCT((Steuerung!$F$11:$F$24&lt;=AG24)*(Steuerung!$G$11:$G$24&gt;=AG24))</xm:f>
            <x14:dxf>
              <font>
                <color theme="1"/>
              </font>
              <fill>
                <patternFill>
                  <bgColor rgb="FF92D050"/>
                </patternFill>
              </fill>
            </x14:dxf>
          </x14:cfRule>
          <xm:sqref>AM24</xm:sqref>
        </x14:conditionalFormatting>
        <x14:conditionalFormatting xmlns:xm="http://schemas.microsoft.com/office/excel/2006/main">
          <x14:cfRule type="expression" priority="161" id="{DF4E81C9-DD03-4FF6-BEBF-DE622049460E}">
            <xm:f>SUMPRODUCT((Steuerung!$F$11:$F$24&lt;=AG25)*(Steuerung!$G$11:$G$24&gt;=AG25))</xm:f>
            <x14:dxf>
              <font>
                <color theme="1"/>
              </font>
              <fill>
                <patternFill>
                  <bgColor rgb="FF92D050"/>
                </patternFill>
              </fill>
            </x14:dxf>
          </x14:cfRule>
          <xm:sqref>AM25</xm:sqref>
        </x14:conditionalFormatting>
        <x14:conditionalFormatting xmlns:xm="http://schemas.microsoft.com/office/excel/2006/main">
          <x14:cfRule type="expression" priority="157" id="{9B99A669-8C08-4869-BEB3-DB7D7C5A6F92}">
            <xm:f>SUMPRODUCT((Steuerung!$F$11:$F$24&lt;=AG26)*(Steuerung!$G$11:$G$24&gt;=AG26))</xm:f>
            <x14:dxf>
              <font>
                <color theme="1"/>
              </font>
              <fill>
                <patternFill>
                  <bgColor rgb="FF92D050"/>
                </patternFill>
              </fill>
            </x14:dxf>
          </x14:cfRule>
          <xm:sqref>AM26</xm:sqref>
        </x14:conditionalFormatting>
        <x14:conditionalFormatting xmlns:xm="http://schemas.microsoft.com/office/excel/2006/main">
          <x14:cfRule type="expression" priority="153" id="{C527C04A-A3B5-4B9E-AC3A-2FC2F2E31075}">
            <xm:f>SUMPRODUCT((Steuerung!$F$11:$F$24&lt;=AG27)*(Steuerung!$G$11:$G$24&gt;=AG27))</xm:f>
            <x14:dxf>
              <font>
                <color theme="1"/>
              </font>
              <fill>
                <patternFill>
                  <bgColor rgb="FF92D050"/>
                </patternFill>
              </fill>
            </x14:dxf>
          </x14:cfRule>
          <xm:sqref>AM27</xm:sqref>
        </x14:conditionalFormatting>
        <x14:conditionalFormatting xmlns:xm="http://schemas.microsoft.com/office/excel/2006/main">
          <x14:cfRule type="expression" priority="149" id="{305BF747-3629-459F-A2E9-DB9D0AB0A2A5}">
            <xm:f>SUMPRODUCT((Steuerung!$F$11:$F$24&lt;=AG28)*(Steuerung!$G$11:$G$24&gt;=AG28))</xm:f>
            <x14:dxf>
              <font>
                <color theme="1"/>
              </font>
              <fill>
                <patternFill>
                  <bgColor rgb="FF92D050"/>
                </patternFill>
              </fill>
            </x14:dxf>
          </x14:cfRule>
          <xm:sqref>AM28</xm:sqref>
        </x14:conditionalFormatting>
        <x14:conditionalFormatting xmlns:xm="http://schemas.microsoft.com/office/excel/2006/main">
          <x14:cfRule type="expression" priority="145" id="{A902C5D6-A753-4E3A-9AC6-3F3D7A9E686E}">
            <xm:f>SUMPRODUCT((Steuerung!$F$11:$F$24&lt;=AG29)*(Steuerung!$G$11:$G$24&gt;=AG29))</xm:f>
            <x14:dxf>
              <font>
                <color theme="1"/>
              </font>
              <fill>
                <patternFill>
                  <bgColor rgb="FF92D050"/>
                </patternFill>
              </fill>
            </x14:dxf>
          </x14:cfRule>
          <xm:sqref>AM29</xm:sqref>
        </x14:conditionalFormatting>
        <x14:conditionalFormatting xmlns:xm="http://schemas.microsoft.com/office/excel/2006/main">
          <x14:cfRule type="expression" priority="141" id="{B80040F8-D340-4FE2-AF3E-B6B4531F07BA}">
            <xm:f>SUMPRODUCT((Steuerung!$F$11:$F$24&lt;=AG30)*(Steuerung!$G$11:$G$24&gt;=AG30))</xm:f>
            <x14:dxf>
              <font>
                <color theme="1"/>
              </font>
              <fill>
                <patternFill>
                  <bgColor rgb="FF92D050"/>
                </patternFill>
              </fill>
            </x14:dxf>
          </x14:cfRule>
          <xm:sqref>AM30</xm:sqref>
        </x14:conditionalFormatting>
        <x14:conditionalFormatting xmlns:xm="http://schemas.microsoft.com/office/excel/2006/main">
          <x14:cfRule type="expression" priority="137" id="{0E0B88E2-3CAE-461C-AFC4-0871D916E3AB}">
            <xm:f>SUMPRODUCT((Steuerung!$F$11:$F$24&lt;=AG31)*(Steuerung!$G$11:$G$24&gt;=AG31))</xm:f>
            <x14:dxf>
              <font>
                <color theme="1"/>
              </font>
              <fill>
                <patternFill>
                  <bgColor rgb="FF92D050"/>
                </patternFill>
              </fill>
            </x14:dxf>
          </x14:cfRule>
          <xm:sqref>AM31</xm:sqref>
        </x14:conditionalFormatting>
        <x14:conditionalFormatting xmlns:xm="http://schemas.microsoft.com/office/excel/2006/main">
          <x14:cfRule type="expression" priority="133" id="{ABB52BEA-5B1D-4203-8286-CE8924EA1030}">
            <xm:f>SUMPRODUCT((Steuerung!$F$11:$F$24&lt;=AG32)*(Steuerung!$G$11:$G$24&gt;=AG32))</xm:f>
            <x14:dxf>
              <font>
                <color theme="1"/>
              </font>
              <fill>
                <patternFill>
                  <bgColor rgb="FF92D050"/>
                </patternFill>
              </fill>
            </x14:dxf>
          </x14:cfRule>
          <xm:sqref>AM32</xm:sqref>
        </x14:conditionalFormatting>
        <x14:conditionalFormatting xmlns:xm="http://schemas.microsoft.com/office/excel/2006/main">
          <x14:cfRule type="expression" priority="129" id="{E10FAC5B-5F0C-4D3B-BF57-D3A9B1922FCF}">
            <xm:f>SUMPRODUCT((Steuerung!$F$11:$F$24&lt;=AG33)*(Steuerung!$G$11:$G$24&gt;=AG33))</xm:f>
            <x14:dxf>
              <font>
                <color theme="1"/>
              </font>
              <fill>
                <patternFill>
                  <bgColor rgb="FF92D050"/>
                </patternFill>
              </fill>
            </x14:dxf>
          </x14:cfRule>
          <xm:sqref>AM33</xm:sqref>
        </x14:conditionalFormatting>
        <x14:conditionalFormatting xmlns:xm="http://schemas.microsoft.com/office/excel/2006/main">
          <x14:cfRule type="expression" priority="125" id="{D4416452-DE91-43C3-9F13-1A8ACB5FCC1C}">
            <xm:f>SUMPRODUCT((Steuerung!$F$11:$F$24&lt;=AO4)*(Steuerung!$G$11:$G$24&gt;=AO4))</xm:f>
            <x14:dxf>
              <font>
                <color theme="1"/>
              </font>
              <fill>
                <patternFill>
                  <bgColor rgb="FF92D050"/>
                </patternFill>
              </fill>
            </x14:dxf>
          </x14:cfRule>
          <xm:sqref>AU4</xm:sqref>
        </x14:conditionalFormatting>
        <x14:conditionalFormatting xmlns:xm="http://schemas.microsoft.com/office/excel/2006/main">
          <x14:cfRule type="expression" priority="121" id="{6FA20546-F610-4176-AB92-AE506A7B8DFE}">
            <xm:f>SUMPRODUCT((Steuerung!$F$11:$F$24&lt;=AO5)*(Steuerung!$G$11:$G$24&gt;=AO5))</xm:f>
            <x14:dxf>
              <font>
                <color theme="1"/>
              </font>
              <fill>
                <patternFill>
                  <bgColor rgb="FF92D050"/>
                </patternFill>
              </fill>
            </x14:dxf>
          </x14:cfRule>
          <xm:sqref>AU5</xm:sqref>
        </x14:conditionalFormatting>
        <x14:conditionalFormatting xmlns:xm="http://schemas.microsoft.com/office/excel/2006/main">
          <x14:cfRule type="expression" priority="117" id="{9C6C4593-0C49-4288-9A7E-CB6EE0F6D1D7}">
            <xm:f>SUMPRODUCT((Steuerung!$F$11:$F$24&lt;=AO6)*(Steuerung!$G$11:$G$24&gt;=AO6))</xm:f>
            <x14:dxf>
              <font>
                <color theme="1"/>
              </font>
              <fill>
                <patternFill>
                  <bgColor rgb="FF92D050"/>
                </patternFill>
              </fill>
            </x14:dxf>
          </x14:cfRule>
          <xm:sqref>AU6</xm:sqref>
        </x14:conditionalFormatting>
        <x14:conditionalFormatting xmlns:xm="http://schemas.microsoft.com/office/excel/2006/main">
          <x14:cfRule type="expression" priority="113" id="{A0F4D153-2A2D-4B4B-A38D-5FB1426D5EAA}">
            <xm:f>SUMPRODUCT((Steuerung!$F$11:$F$24&lt;=AO7)*(Steuerung!$G$11:$G$24&gt;=AO7))</xm:f>
            <x14:dxf>
              <font>
                <color theme="1"/>
              </font>
              <fill>
                <patternFill>
                  <bgColor rgb="FF92D050"/>
                </patternFill>
              </fill>
            </x14:dxf>
          </x14:cfRule>
          <xm:sqref>AU7</xm:sqref>
        </x14:conditionalFormatting>
        <x14:conditionalFormatting xmlns:xm="http://schemas.microsoft.com/office/excel/2006/main">
          <x14:cfRule type="expression" priority="109" id="{626F4093-02F0-4F40-8D8C-7745D240034E}">
            <xm:f>SUMPRODUCT((Steuerung!$F$11:$F$24&lt;=AO8)*(Steuerung!$G$11:$G$24&gt;=AO8))</xm:f>
            <x14:dxf>
              <font>
                <color theme="1"/>
              </font>
              <fill>
                <patternFill>
                  <bgColor rgb="FF92D050"/>
                </patternFill>
              </fill>
            </x14:dxf>
          </x14:cfRule>
          <xm:sqref>AU8</xm:sqref>
        </x14:conditionalFormatting>
        <x14:conditionalFormatting xmlns:xm="http://schemas.microsoft.com/office/excel/2006/main">
          <x14:cfRule type="expression" priority="105" id="{0C48983C-8FB1-4CAB-8685-07DC8496256F}">
            <xm:f>SUMPRODUCT((Steuerung!$F$11:$F$24&lt;=AO9)*(Steuerung!$G$11:$G$24&gt;=AO9))</xm:f>
            <x14:dxf>
              <font>
                <color theme="1"/>
              </font>
              <fill>
                <patternFill>
                  <bgColor rgb="FF92D050"/>
                </patternFill>
              </fill>
            </x14:dxf>
          </x14:cfRule>
          <xm:sqref>AU9</xm:sqref>
        </x14:conditionalFormatting>
        <x14:conditionalFormatting xmlns:xm="http://schemas.microsoft.com/office/excel/2006/main">
          <x14:cfRule type="expression" priority="101" id="{E6602BC7-1489-47F6-B3DE-A2CD61D03F3B}">
            <xm:f>SUMPRODUCT((Steuerung!$F$11:$F$24&lt;=AO10)*(Steuerung!$G$11:$G$24&gt;=AO10))</xm:f>
            <x14:dxf>
              <font>
                <color theme="1"/>
              </font>
              <fill>
                <patternFill>
                  <bgColor rgb="FF92D050"/>
                </patternFill>
              </fill>
            </x14:dxf>
          </x14:cfRule>
          <xm:sqref>AU10</xm:sqref>
        </x14:conditionalFormatting>
        <x14:conditionalFormatting xmlns:xm="http://schemas.microsoft.com/office/excel/2006/main">
          <x14:cfRule type="expression" priority="97" id="{73820A4A-A919-47B4-AFF3-F1B4F3255934}">
            <xm:f>SUMPRODUCT((Steuerung!$F$11:$F$24&lt;=AO11)*(Steuerung!$G$11:$G$24&gt;=AO11))</xm:f>
            <x14:dxf>
              <font>
                <color theme="1"/>
              </font>
              <fill>
                <patternFill>
                  <bgColor rgb="FF92D050"/>
                </patternFill>
              </fill>
            </x14:dxf>
          </x14:cfRule>
          <xm:sqref>AU11</xm:sqref>
        </x14:conditionalFormatting>
        <x14:conditionalFormatting xmlns:xm="http://schemas.microsoft.com/office/excel/2006/main">
          <x14:cfRule type="expression" priority="93" id="{20B03367-A90B-497A-A935-166F2F86E8E7}">
            <xm:f>SUMPRODUCT((Steuerung!$F$11:$F$24&lt;=AO12)*(Steuerung!$G$11:$G$24&gt;=AO12))</xm:f>
            <x14:dxf>
              <font>
                <color theme="1"/>
              </font>
              <fill>
                <patternFill>
                  <bgColor rgb="FF92D050"/>
                </patternFill>
              </fill>
            </x14:dxf>
          </x14:cfRule>
          <xm:sqref>AU12</xm:sqref>
        </x14:conditionalFormatting>
        <x14:conditionalFormatting xmlns:xm="http://schemas.microsoft.com/office/excel/2006/main">
          <x14:cfRule type="expression" priority="89" id="{DEEC6675-A197-43B0-A65F-15F244513493}">
            <xm:f>SUMPRODUCT((Steuerung!$F$11:$F$24&lt;=AO13)*(Steuerung!$G$11:$G$24&gt;=AO13))</xm:f>
            <x14:dxf>
              <font>
                <color theme="1"/>
              </font>
              <fill>
                <patternFill>
                  <bgColor rgb="FF92D050"/>
                </patternFill>
              </fill>
            </x14:dxf>
          </x14:cfRule>
          <xm:sqref>AU13</xm:sqref>
        </x14:conditionalFormatting>
        <x14:conditionalFormatting xmlns:xm="http://schemas.microsoft.com/office/excel/2006/main">
          <x14:cfRule type="expression" priority="85" id="{A0BB9FB7-C90B-4F3B-A205-CC2A39738E80}">
            <xm:f>SUMPRODUCT((Steuerung!$F$11:$F$24&lt;=AO14)*(Steuerung!$G$11:$G$24&gt;=AO14))</xm:f>
            <x14:dxf>
              <font>
                <color theme="1"/>
              </font>
              <fill>
                <patternFill>
                  <bgColor rgb="FF92D050"/>
                </patternFill>
              </fill>
            </x14:dxf>
          </x14:cfRule>
          <xm:sqref>AU14</xm:sqref>
        </x14:conditionalFormatting>
        <x14:conditionalFormatting xmlns:xm="http://schemas.microsoft.com/office/excel/2006/main">
          <x14:cfRule type="expression" priority="81" id="{14543317-8DEE-4ED9-866C-48436D759B1B}">
            <xm:f>SUMPRODUCT((Steuerung!$F$11:$F$24&lt;=AO15)*(Steuerung!$G$11:$G$24&gt;=AO15))</xm:f>
            <x14:dxf>
              <font>
                <color theme="1"/>
              </font>
              <fill>
                <patternFill>
                  <bgColor rgb="FF92D050"/>
                </patternFill>
              </fill>
            </x14:dxf>
          </x14:cfRule>
          <xm:sqref>AU15</xm:sqref>
        </x14:conditionalFormatting>
        <x14:conditionalFormatting xmlns:xm="http://schemas.microsoft.com/office/excel/2006/main">
          <x14:cfRule type="expression" priority="1" id="{33DB34FB-AF47-4312-98D2-8F76BAF0501A}">
            <xm:f>SUMPRODUCT((Steuerung!$F$11:$F$24&lt;=AO34)*(Steuerung!$G$11:$G$24&gt;=AO34))</xm:f>
            <x14:dxf>
              <font>
                <color theme="1"/>
              </font>
              <fill>
                <patternFill>
                  <bgColor rgb="FF92D050"/>
                </patternFill>
              </fill>
            </x14:dxf>
          </x14:cfRule>
          <xm:sqref>AU34</xm:sqref>
        </x14:conditionalFormatting>
        <x14:conditionalFormatting xmlns:xm="http://schemas.microsoft.com/office/excel/2006/main">
          <x14:cfRule type="expression" priority="73" id="{F9EF82B0-6BD2-42CC-87C6-96DFC69DFED7}">
            <xm:f>SUMPRODUCT((Steuerung!$F$11:$F$24&lt;=AO16)*(Steuerung!$G$11:$G$24&gt;=AO16))</xm:f>
            <x14:dxf>
              <font>
                <color theme="1"/>
              </font>
              <fill>
                <patternFill>
                  <bgColor rgb="FF92D050"/>
                </patternFill>
              </fill>
            </x14:dxf>
          </x14:cfRule>
          <xm:sqref>AU16</xm:sqref>
        </x14:conditionalFormatting>
        <x14:conditionalFormatting xmlns:xm="http://schemas.microsoft.com/office/excel/2006/main">
          <x14:cfRule type="expression" priority="69" id="{338F63BF-D4C3-4C79-AE0D-062C15B0C287}">
            <xm:f>SUMPRODUCT((Steuerung!$F$11:$F$24&lt;=AO17)*(Steuerung!$G$11:$G$24&gt;=AO17))</xm:f>
            <x14:dxf>
              <font>
                <color theme="1"/>
              </font>
              <fill>
                <patternFill>
                  <bgColor rgb="FF92D050"/>
                </patternFill>
              </fill>
            </x14:dxf>
          </x14:cfRule>
          <xm:sqref>AU17</xm:sqref>
        </x14:conditionalFormatting>
        <x14:conditionalFormatting xmlns:xm="http://schemas.microsoft.com/office/excel/2006/main">
          <x14:cfRule type="expression" priority="65" id="{DB852D7C-E5AF-42F6-BC1D-54AA6BCE6000}">
            <xm:f>SUMPRODUCT((Steuerung!$F$11:$F$24&lt;=AO18)*(Steuerung!$G$11:$G$24&gt;=AO18))</xm:f>
            <x14:dxf>
              <font>
                <color theme="1"/>
              </font>
              <fill>
                <patternFill>
                  <bgColor rgb="FF92D050"/>
                </patternFill>
              </fill>
            </x14:dxf>
          </x14:cfRule>
          <xm:sqref>AU18</xm:sqref>
        </x14:conditionalFormatting>
        <x14:conditionalFormatting xmlns:xm="http://schemas.microsoft.com/office/excel/2006/main">
          <x14:cfRule type="expression" priority="61" id="{EF247ECA-A07B-4EA0-9038-5E4D6859CD63}">
            <xm:f>SUMPRODUCT((Steuerung!$F$11:$F$24&lt;=AO19)*(Steuerung!$G$11:$G$24&gt;=AO19))</xm:f>
            <x14:dxf>
              <font>
                <color theme="1"/>
              </font>
              <fill>
                <patternFill>
                  <bgColor rgb="FF92D050"/>
                </patternFill>
              </fill>
            </x14:dxf>
          </x14:cfRule>
          <xm:sqref>AU19</xm:sqref>
        </x14:conditionalFormatting>
        <x14:conditionalFormatting xmlns:xm="http://schemas.microsoft.com/office/excel/2006/main">
          <x14:cfRule type="expression" priority="57" id="{A825A1D5-E92E-4303-A774-10E64A452E95}">
            <xm:f>SUMPRODUCT((Steuerung!$F$11:$F$24&lt;=AO20)*(Steuerung!$G$11:$G$24&gt;=AO20))</xm:f>
            <x14:dxf>
              <font>
                <color theme="1"/>
              </font>
              <fill>
                <patternFill>
                  <bgColor rgb="FF92D050"/>
                </patternFill>
              </fill>
            </x14:dxf>
          </x14:cfRule>
          <xm:sqref>AU20</xm:sqref>
        </x14:conditionalFormatting>
        <x14:conditionalFormatting xmlns:xm="http://schemas.microsoft.com/office/excel/2006/main">
          <x14:cfRule type="expression" priority="53" id="{2BAEDAC0-3DBC-4428-AF69-D273999C943B}">
            <xm:f>SUMPRODUCT((Steuerung!$F$11:$F$24&lt;=AO21)*(Steuerung!$G$11:$G$24&gt;=AO21))</xm:f>
            <x14:dxf>
              <font>
                <color theme="1"/>
              </font>
              <fill>
                <patternFill>
                  <bgColor rgb="FF92D050"/>
                </patternFill>
              </fill>
            </x14:dxf>
          </x14:cfRule>
          <xm:sqref>AU21</xm:sqref>
        </x14:conditionalFormatting>
        <x14:conditionalFormatting xmlns:xm="http://schemas.microsoft.com/office/excel/2006/main">
          <x14:cfRule type="expression" priority="49" id="{E7DC22B6-48F0-42C4-9754-FB1E2C5F3653}">
            <xm:f>SUMPRODUCT((Steuerung!$F$11:$F$24&lt;=AO22)*(Steuerung!$G$11:$G$24&gt;=AO22))</xm:f>
            <x14:dxf>
              <font>
                <color theme="1"/>
              </font>
              <fill>
                <patternFill>
                  <bgColor rgb="FF92D050"/>
                </patternFill>
              </fill>
            </x14:dxf>
          </x14:cfRule>
          <xm:sqref>AU22</xm:sqref>
        </x14:conditionalFormatting>
        <x14:conditionalFormatting xmlns:xm="http://schemas.microsoft.com/office/excel/2006/main">
          <x14:cfRule type="expression" priority="45" id="{A111BBFA-5F67-4982-B79C-A2E1782DE9DE}">
            <xm:f>SUMPRODUCT((Steuerung!$F$11:$F$24&lt;=AO23)*(Steuerung!$G$11:$G$24&gt;=AO23))</xm:f>
            <x14:dxf>
              <font>
                <color theme="1"/>
              </font>
              <fill>
                <patternFill>
                  <bgColor rgb="FF92D050"/>
                </patternFill>
              </fill>
            </x14:dxf>
          </x14:cfRule>
          <xm:sqref>AU23</xm:sqref>
        </x14:conditionalFormatting>
        <x14:conditionalFormatting xmlns:xm="http://schemas.microsoft.com/office/excel/2006/main">
          <x14:cfRule type="expression" priority="41" id="{367FA37A-5C6C-4F06-8523-4A1458436417}">
            <xm:f>SUMPRODUCT((Steuerung!$F$11:$F$24&lt;=AO24)*(Steuerung!$G$11:$G$24&gt;=AO24))</xm:f>
            <x14:dxf>
              <font>
                <color theme="1"/>
              </font>
              <fill>
                <patternFill>
                  <bgColor rgb="FF92D050"/>
                </patternFill>
              </fill>
            </x14:dxf>
          </x14:cfRule>
          <xm:sqref>AU24</xm:sqref>
        </x14:conditionalFormatting>
        <x14:conditionalFormatting xmlns:xm="http://schemas.microsoft.com/office/excel/2006/main">
          <x14:cfRule type="expression" priority="37" id="{55DDDE7D-2DB7-4D17-A0B8-102295C39369}">
            <xm:f>SUMPRODUCT((Steuerung!$F$11:$F$24&lt;=AO25)*(Steuerung!$G$11:$G$24&gt;=AO25))</xm:f>
            <x14:dxf>
              <font>
                <color theme="1"/>
              </font>
              <fill>
                <patternFill>
                  <bgColor rgb="FF92D050"/>
                </patternFill>
              </fill>
            </x14:dxf>
          </x14:cfRule>
          <xm:sqref>AU25</xm:sqref>
        </x14:conditionalFormatting>
        <x14:conditionalFormatting xmlns:xm="http://schemas.microsoft.com/office/excel/2006/main">
          <x14:cfRule type="expression" priority="33" id="{F51CF3F2-34EE-4B07-8648-52D0005F39E7}">
            <xm:f>SUMPRODUCT((Steuerung!$F$11:$F$24&lt;=AO26)*(Steuerung!$G$11:$G$24&gt;=AO26))</xm:f>
            <x14:dxf>
              <font>
                <color theme="1"/>
              </font>
              <fill>
                <patternFill>
                  <bgColor rgb="FF92D050"/>
                </patternFill>
              </fill>
            </x14:dxf>
          </x14:cfRule>
          <xm:sqref>AU26</xm:sqref>
        </x14:conditionalFormatting>
        <x14:conditionalFormatting xmlns:xm="http://schemas.microsoft.com/office/excel/2006/main">
          <x14:cfRule type="expression" priority="29" id="{AB2D1C39-3385-406C-A14C-1F48F76263FD}">
            <xm:f>SUMPRODUCT((Steuerung!$F$11:$F$24&lt;=AO27)*(Steuerung!$G$11:$G$24&gt;=AO27))</xm:f>
            <x14:dxf>
              <font>
                <color theme="1"/>
              </font>
              <fill>
                <patternFill>
                  <bgColor rgb="FF92D050"/>
                </patternFill>
              </fill>
            </x14:dxf>
          </x14:cfRule>
          <xm:sqref>AU27</xm:sqref>
        </x14:conditionalFormatting>
        <x14:conditionalFormatting xmlns:xm="http://schemas.microsoft.com/office/excel/2006/main">
          <x14:cfRule type="expression" priority="25" id="{91C94229-5DCD-4334-A048-615D10CF0A67}">
            <xm:f>SUMPRODUCT((Steuerung!$F$11:$F$24&lt;=AO28)*(Steuerung!$G$11:$G$24&gt;=AO28))</xm:f>
            <x14:dxf>
              <font>
                <color theme="1"/>
              </font>
              <fill>
                <patternFill>
                  <bgColor rgb="FF92D050"/>
                </patternFill>
              </fill>
            </x14:dxf>
          </x14:cfRule>
          <xm:sqref>AU28</xm:sqref>
        </x14:conditionalFormatting>
        <x14:conditionalFormatting xmlns:xm="http://schemas.microsoft.com/office/excel/2006/main">
          <x14:cfRule type="expression" priority="21" id="{1F75241B-27FE-4520-9F97-54A03D2FDD28}">
            <xm:f>SUMPRODUCT((Steuerung!$F$11:$F$24&lt;=AO29)*(Steuerung!$G$11:$G$24&gt;=AO29))</xm:f>
            <x14:dxf>
              <font>
                <color theme="1"/>
              </font>
              <fill>
                <patternFill>
                  <bgColor rgb="FF92D050"/>
                </patternFill>
              </fill>
            </x14:dxf>
          </x14:cfRule>
          <xm:sqref>AU29</xm:sqref>
        </x14:conditionalFormatting>
        <x14:conditionalFormatting xmlns:xm="http://schemas.microsoft.com/office/excel/2006/main">
          <x14:cfRule type="expression" priority="17" id="{3C737EE5-5479-40B5-84D9-A65A9AA6AED4}">
            <xm:f>SUMPRODUCT((Steuerung!$F$11:$F$24&lt;=AO30)*(Steuerung!$G$11:$G$24&gt;=AO30))</xm:f>
            <x14:dxf>
              <font>
                <color theme="1"/>
              </font>
              <fill>
                <patternFill>
                  <bgColor rgb="FF92D050"/>
                </patternFill>
              </fill>
            </x14:dxf>
          </x14:cfRule>
          <xm:sqref>AU30</xm:sqref>
        </x14:conditionalFormatting>
        <x14:conditionalFormatting xmlns:xm="http://schemas.microsoft.com/office/excel/2006/main">
          <x14:cfRule type="expression" priority="13" id="{9A962BED-2E41-4367-8584-ADD2309EA3AD}">
            <xm:f>SUMPRODUCT((Steuerung!$F$11:$F$24&lt;=AO31)*(Steuerung!$G$11:$G$24&gt;=AO31))</xm:f>
            <x14:dxf>
              <font>
                <color theme="1"/>
              </font>
              <fill>
                <patternFill>
                  <bgColor rgb="FF92D050"/>
                </patternFill>
              </fill>
            </x14:dxf>
          </x14:cfRule>
          <xm:sqref>AU31</xm:sqref>
        </x14:conditionalFormatting>
        <x14:conditionalFormatting xmlns:xm="http://schemas.microsoft.com/office/excel/2006/main">
          <x14:cfRule type="expression" priority="9" id="{D88FC835-F5DB-497F-AA4E-0A8B85648DB8}">
            <xm:f>SUMPRODUCT((Steuerung!$F$11:$F$24&lt;=AO32)*(Steuerung!$G$11:$G$24&gt;=AO32))</xm:f>
            <x14:dxf>
              <font>
                <color theme="1"/>
              </font>
              <fill>
                <patternFill>
                  <bgColor rgb="FF92D050"/>
                </patternFill>
              </fill>
            </x14:dxf>
          </x14:cfRule>
          <xm:sqref>AU32</xm:sqref>
        </x14:conditionalFormatting>
        <x14:conditionalFormatting xmlns:xm="http://schemas.microsoft.com/office/excel/2006/main">
          <x14:cfRule type="expression" priority="5" id="{B897EF12-8D5D-4FF9-B3A1-7F70B5C530DE}">
            <xm:f>SUMPRODUCT((Steuerung!$F$11:$F$24&lt;=AO33)*(Steuerung!$G$11:$G$24&gt;=AO33))</xm:f>
            <x14:dxf>
              <font>
                <color theme="1"/>
              </font>
              <fill>
                <patternFill>
                  <bgColor rgb="FF92D050"/>
                </patternFill>
              </fill>
            </x14:dxf>
          </x14:cfRule>
          <xm:sqref>AU33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Steuerung</vt:lpstr>
      <vt:lpstr>1. Halbjahr</vt:lpstr>
      <vt:lpstr>2. Halbjahr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HolzbornConsulting.de &gt; Sebastian Holzborn</dc:creator>
  <cp:lastModifiedBy>HolzbornConsulting.de ~ Sebastian Holzborn</cp:lastModifiedBy>
  <cp:lastPrinted>2018-12-26T04:54:22Z</cp:lastPrinted>
  <dcterms:created xsi:type="dcterms:W3CDTF">2018-02-09T07:49:43Z</dcterms:created>
  <dcterms:modified xsi:type="dcterms:W3CDTF">2018-12-26T05:06:58Z</dcterms:modified>
  <cp:version>Jahreskalender</cp:version>
</cp:coreProperties>
</file>